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340" windowHeight="9345" firstSheet="5" activeTab="8"/>
  </bookViews>
  <sheets>
    <sheet name="01,2015" sheetId="1" r:id="rId1"/>
    <sheet name="02,2015" sheetId="2" r:id="rId2"/>
    <sheet name="03,2015" sheetId="3" r:id="rId3"/>
    <sheet name="01,2016" sheetId="4" r:id="rId4"/>
    <sheet name="02,2016" sheetId="5" r:id="rId5"/>
    <sheet name="01,2017" sheetId="6" r:id="rId6"/>
    <sheet name="02,2017" sheetId="7" r:id="rId7"/>
    <sheet name="03,2017" sheetId="8" r:id="rId8"/>
    <sheet name="05,2017 " sheetId="9" r:id="rId9"/>
    <sheet name="04,2017" sheetId="10" r:id="rId10"/>
  </sheets>
  <definedNames/>
  <calcPr fullCalcOnLoad="1"/>
</workbook>
</file>

<file path=xl/sharedStrings.xml><?xml version="1.0" encoding="utf-8"?>
<sst xmlns="http://schemas.openxmlformats.org/spreadsheetml/2006/main" count="2290" uniqueCount="236">
  <si>
    <t>№</t>
  </si>
  <si>
    <t>п/п</t>
  </si>
  <si>
    <t>Найменування</t>
  </si>
  <si>
    <t>мед  товарів</t>
  </si>
  <si>
    <t>Од.вим</t>
  </si>
  <si>
    <t>Залишок на</t>
  </si>
  <si>
    <t>Отримано</t>
  </si>
  <si>
    <t>Фактично використано</t>
  </si>
  <si>
    <t>кількість</t>
  </si>
  <si>
    <t>ціна</t>
  </si>
  <si>
    <t>сума</t>
  </si>
  <si>
    <t>Кількість</t>
  </si>
  <si>
    <t xml:space="preserve">Затверджено  наказом МОЗ України       </t>
  </si>
  <si>
    <t xml:space="preserve">                                                                                від   26 березня  2003р.№136</t>
  </si>
  <si>
    <t xml:space="preserve">                                                                                         «Затверджую «   </t>
  </si>
  <si>
    <t xml:space="preserve">                                                                                « _____ «   ________________  200_ р. </t>
  </si>
  <si>
    <t xml:space="preserve">АКТ </t>
  </si>
  <si>
    <t xml:space="preserve">Списання    медикаментів , виробів медичного призначення, </t>
  </si>
  <si>
    <t>по КУ «Центральна районна лікарня «</t>
  </si>
  <si>
    <t xml:space="preserve">Житомирської районної ради  </t>
  </si>
  <si>
    <t xml:space="preserve">Головний   лікар         ________________  О.К.Литвинець  </t>
  </si>
  <si>
    <t xml:space="preserve">Головний  бухгалтер   ________________   В.І Матасова  </t>
  </si>
  <si>
    <t>Виконавець</t>
  </si>
  <si>
    <t>Смеюн Г.І.</t>
  </si>
  <si>
    <t>тел.34-14-63</t>
  </si>
  <si>
    <t xml:space="preserve"> </t>
  </si>
  <si>
    <t>Ізоніазид 0,3</t>
  </si>
  <si>
    <t>таб</t>
  </si>
  <si>
    <t>Ізоніазид 0,1</t>
  </si>
  <si>
    <t>Комбутол 0,4</t>
  </si>
  <si>
    <t>шт</t>
  </si>
  <si>
    <t>кап</t>
  </si>
  <si>
    <t>Контейнер</t>
  </si>
  <si>
    <t>фл</t>
  </si>
  <si>
    <t>Ізоніазид  сироп  200мл</t>
  </si>
  <si>
    <t>Р - цин  0,15</t>
  </si>
  <si>
    <r>
      <t xml:space="preserve">отриманих   безкоштовно від </t>
    </r>
    <r>
      <rPr>
        <b/>
        <sz val="12"/>
        <rFont val="Times New Roman"/>
        <family val="1"/>
      </rPr>
      <t>обласного тубдиспансера</t>
    </r>
    <r>
      <rPr>
        <sz val="12"/>
        <rFont val="Times New Roman"/>
        <family val="1"/>
      </rPr>
      <t xml:space="preserve"> (за рахунок Державного бюджету) </t>
    </r>
  </si>
  <si>
    <r>
      <t xml:space="preserve">отриманих   безкоштовно від </t>
    </r>
    <r>
      <rPr>
        <b/>
        <sz val="12"/>
        <rFont val="Times New Roman"/>
        <family val="1"/>
      </rPr>
      <t>обласного тубдиспансера</t>
    </r>
    <r>
      <rPr>
        <sz val="12"/>
        <rFont val="Times New Roman"/>
        <family val="1"/>
      </rPr>
      <t xml:space="preserve"> (за рзнарядкою </t>
    </r>
    <r>
      <rPr>
        <b/>
        <sz val="12"/>
        <rFont val="Times New Roman"/>
        <family val="1"/>
      </rPr>
      <t>МОЗ)</t>
    </r>
    <r>
      <rPr>
        <sz val="12"/>
        <rFont val="Times New Roman"/>
        <family val="1"/>
      </rPr>
      <t xml:space="preserve"> </t>
    </r>
  </si>
  <si>
    <t>Канаміцин  1,0</t>
  </si>
  <si>
    <t>Авелокс 0,4</t>
  </si>
  <si>
    <t>Усього</t>
  </si>
  <si>
    <r>
      <t xml:space="preserve">отриманих   безкоштовно від </t>
    </r>
    <r>
      <rPr>
        <b/>
        <sz val="12"/>
        <rFont val="Times New Roman"/>
        <family val="1"/>
      </rPr>
      <t>обласного тубдиспансера</t>
    </r>
    <r>
      <rPr>
        <sz val="12"/>
        <rFont val="Times New Roman"/>
        <family val="1"/>
      </rPr>
      <t xml:space="preserve">  за рознарядкою МОЗ ( перерозподіл)</t>
    </r>
  </si>
  <si>
    <t>Левофлоксацин 0,5</t>
  </si>
  <si>
    <t>Канаміцин 1,0</t>
  </si>
  <si>
    <t>Етіонамід  0,25</t>
  </si>
  <si>
    <t>Коксерин 0,25</t>
  </si>
  <si>
    <t>Пас гран. 100,0</t>
  </si>
  <si>
    <t>амп</t>
  </si>
  <si>
    <t>пак</t>
  </si>
  <si>
    <t>Протомід 0,25</t>
  </si>
  <si>
    <t xml:space="preserve">Паск натр.сіль </t>
  </si>
  <si>
    <t>Капреоміцин 1,0</t>
  </si>
  <si>
    <t>Левофлоксацин 0,25</t>
  </si>
  <si>
    <r>
      <t xml:space="preserve">отриманих   безкоштовно від </t>
    </r>
    <r>
      <rPr>
        <b/>
        <sz val="12"/>
        <rFont val="Times New Roman"/>
        <family val="1"/>
      </rPr>
      <t>обласного тубдиспансера</t>
    </r>
    <r>
      <rPr>
        <sz val="12"/>
        <rFont val="Times New Roman"/>
        <family val="1"/>
      </rPr>
      <t xml:space="preserve">  ( Глобальний  фонд  2013-Іпівріччя  2014р</t>
    </r>
    <r>
      <rPr>
        <b/>
        <sz val="12"/>
        <rFont val="Times New Roman"/>
        <family val="1"/>
      </rPr>
      <t>)</t>
    </r>
    <r>
      <rPr>
        <sz val="12"/>
        <rFont val="Times New Roman"/>
        <family val="1"/>
      </rPr>
      <t xml:space="preserve"> </t>
    </r>
  </si>
  <si>
    <t>Моксифлоксацин 0,4</t>
  </si>
  <si>
    <t>01,01,2015р</t>
  </si>
  <si>
    <t>Хелпосерин 0,25</t>
  </si>
  <si>
    <t>Левофлокс 0,25</t>
  </si>
  <si>
    <r>
      <t xml:space="preserve">отриманих   безкоштовно від </t>
    </r>
    <r>
      <rPr>
        <b/>
        <sz val="12"/>
        <rFont val="Times New Roman"/>
        <family val="1"/>
      </rPr>
      <t>обласного тубдиспансера</t>
    </r>
    <r>
      <rPr>
        <sz val="12"/>
        <rFont val="Times New Roman"/>
        <family val="1"/>
      </rPr>
      <t xml:space="preserve">  ( Глобальний  фонд</t>
    </r>
    <r>
      <rPr>
        <b/>
        <sz val="12"/>
        <rFont val="Times New Roman"/>
        <family val="1"/>
      </rPr>
      <t>)</t>
    </r>
    <r>
      <rPr>
        <sz val="12"/>
        <rFont val="Times New Roman"/>
        <family val="1"/>
      </rPr>
      <t xml:space="preserve"> </t>
    </r>
  </si>
  <si>
    <t xml:space="preserve">     за   січень   2015р</t>
  </si>
  <si>
    <t>01,02,2015р</t>
  </si>
  <si>
    <t xml:space="preserve">     за   січень    2015р</t>
  </si>
  <si>
    <t xml:space="preserve">     за    січень   2015р</t>
  </si>
  <si>
    <t xml:space="preserve">     за    січень  2015р</t>
  </si>
  <si>
    <t xml:space="preserve">     за    січень    2015р</t>
  </si>
  <si>
    <t xml:space="preserve">     за   лютий   2015р</t>
  </si>
  <si>
    <t>01,03,2015р</t>
  </si>
  <si>
    <t xml:space="preserve">     за   лютий    2015р</t>
  </si>
  <si>
    <t xml:space="preserve">     за    лютий   2015р</t>
  </si>
  <si>
    <t>Етіонамід 0,25</t>
  </si>
  <si>
    <t>Левофлокс 0,5</t>
  </si>
  <si>
    <t>гр</t>
  </si>
  <si>
    <t xml:space="preserve">Натрію аміносаліцилат </t>
  </si>
  <si>
    <t>Разом</t>
  </si>
  <si>
    <t xml:space="preserve">     за   березень  2015р</t>
  </si>
  <si>
    <t>01,04,2015р</t>
  </si>
  <si>
    <t xml:space="preserve">     за   березень   2015р</t>
  </si>
  <si>
    <t xml:space="preserve">     за    березень  2015р</t>
  </si>
  <si>
    <t xml:space="preserve">     за   березень    2015р</t>
  </si>
  <si>
    <t xml:space="preserve">     за    березень   2015р</t>
  </si>
  <si>
    <r>
      <t xml:space="preserve">отриманих   безкоштовно від </t>
    </r>
    <r>
      <rPr>
        <b/>
        <sz val="12"/>
        <rFont val="Times New Roman"/>
        <family val="1"/>
      </rPr>
      <t>обласного тубдиспансера</t>
    </r>
    <r>
      <rPr>
        <sz val="12"/>
        <rFont val="Times New Roman"/>
        <family val="1"/>
      </rPr>
      <t xml:space="preserve"> (за рознарядкою </t>
    </r>
    <r>
      <rPr>
        <b/>
        <sz val="12"/>
        <rFont val="Times New Roman"/>
        <family val="1"/>
      </rPr>
      <t>МОЗ)</t>
    </r>
    <r>
      <rPr>
        <sz val="12"/>
        <rFont val="Times New Roman"/>
        <family val="1"/>
      </rPr>
      <t xml:space="preserve"> </t>
    </r>
  </si>
  <si>
    <r>
      <t xml:space="preserve">отриманих   безкоштовно від </t>
    </r>
    <r>
      <rPr>
        <b/>
        <sz val="12"/>
        <rFont val="Times New Roman"/>
        <family val="1"/>
      </rPr>
      <t>обласного тубдиспансера</t>
    </r>
    <r>
      <rPr>
        <sz val="12"/>
        <rFont val="Times New Roman"/>
        <family val="1"/>
      </rPr>
      <t xml:space="preserve"> ( Укрвакцина) </t>
    </r>
  </si>
  <si>
    <t>Лізолід-600</t>
  </si>
  <si>
    <t>Петека  0,25</t>
  </si>
  <si>
    <t>Циклосерин  0,25</t>
  </si>
  <si>
    <t>Рифабутин  0,15</t>
  </si>
  <si>
    <t>Пайзина  0,5</t>
  </si>
  <si>
    <t xml:space="preserve">Ізоніазід 0,1 </t>
  </si>
  <si>
    <t>Протомід  0,25</t>
  </si>
  <si>
    <t>Паск натр.сіль  5,52г</t>
  </si>
  <si>
    <t>Серія</t>
  </si>
  <si>
    <t>ЕРС1401А</t>
  </si>
  <si>
    <t>Форма випуску,дозування</t>
  </si>
  <si>
    <t>Термін придатності</t>
  </si>
  <si>
    <t>№  п/п</t>
  </si>
  <si>
    <t>№ п/п</t>
  </si>
  <si>
    <t>Звіт</t>
  </si>
  <si>
    <r>
      <t>по</t>
    </r>
    <r>
      <rPr>
        <b/>
        <sz val="12"/>
        <rFont val="Times New Roman"/>
        <family val="1"/>
      </rPr>
      <t xml:space="preserve"> К У " Центральна районна лікарня" Житомирської   р/р  </t>
    </r>
  </si>
  <si>
    <t xml:space="preserve">про  отримання, використання , та залишки ПТП </t>
  </si>
  <si>
    <t>Рознарядка  МОЗ</t>
  </si>
  <si>
    <t>МОЗ ( перерозподіл"</t>
  </si>
  <si>
    <t>Глобальний фонд для хворих, які лікуються в  рамках   проекту</t>
  </si>
  <si>
    <t>Глобальний фонд для хворих , які лікуються за кошти Держбюджету</t>
  </si>
  <si>
    <t>Ціна</t>
  </si>
  <si>
    <t>Рифампіцин  0,15</t>
  </si>
  <si>
    <t>Моксіфлоксацин 0,4</t>
  </si>
  <si>
    <t>ВХСХТК 1</t>
  </si>
  <si>
    <t>Левомак 0,5</t>
  </si>
  <si>
    <t>ЕLВ5402А</t>
  </si>
  <si>
    <t>Циклорин 0,25</t>
  </si>
  <si>
    <t>А406239</t>
  </si>
  <si>
    <t>01,01,2016р</t>
  </si>
  <si>
    <t>А500561</t>
  </si>
  <si>
    <t>Глобальний  лікарський фонд</t>
  </si>
  <si>
    <t>А501078</t>
  </si>
  <si>
    <t>Ізоніазід750мг+рифампід  150мг №672</t>
  </si>
  <si>
    <t>А500916</t>
  </si>
  <si>
    <t>Рифампіцин 150мг +ізоніазід 75мг+піразинамід 400мл+етамбутол 275мг№672</t>
  </si>
  <si>
    <t>Рифампіцин +ізоніазід №672</t>
  </si>
  <si>
    <t>А501050</t>
  </si>
  <si>
    <t>Комбутол</t>
  </si>
  <si>
    <t>А500433</t>
  </si>
  <si>
    <t>Пазер 4г</t>
  </si>
  <si>
    <t>РВ50006</t>
  </si>
  <si>
    <t>ЄСВ5499А</t>
  </si>
  <si>
    <t>GC50578</t>
  </si>
  <si>
    <t>за  січень   2016року.</t>
  </si>
  <si>
    <t>01,02,2016р</t>
  </si>
  <si>
    <t>січень   2016року.</t>
  </si>
  <si>
    <t>за  січень  2016року.</t>
  </si>
  <si>
    <t>за  січень 2016року.</t>
  </si>
  <si>
    <t>ЕМВ3508А</t>
  </si>
  <si>
    <t>за  лютий    2016року.</t>
  </si>
  <si>
    <t>01,03,2016р</t>
  </si>
  <si>
    <t>за  лютий  2016року.</t>
  </si>
  <si>
    <t>за  лютий 2016року.</t>
  </si>
  <si>
    <t>за  лютий   2016року.</t>
  </si>
  <si>
    <t>А500838</t>
  </si>
  <si>
    <t>рифампіцин  150мг+ Ізоніазід75мг    №672</t>
  </si>
  <si>
    <t>Л-флокс 0,5</t>
  </si>
  <si>
    <t>ЕРС1501А</t>
  </si>
  <si>
    <t>LVAUH0042</t>
  </si>
  <si>
    <t>РВ50008</t>
  </si>
  <si>
    <t>WKDNAN1533</t>
  </si>
  <si>
    <t>ЄСВ54102А</t>
  </si>
  <si>
    <t>01,05,2016р</t>
  </si>
  <si>
    <t>Моксифлоксацин  0,4</t>
  </si>
  <si>
    <t>01,06,2016р</t>
  </si>
  <si>
    <t>за  травень  2016року.</t>
  </si>
  <si>
    <t>А501047</t>
  </si>
  <si>
    <t>Ізоніазід  сироп 100мг/5мл 200мл</t>
  </si>
  <si>
    <t>ВД36/1-1</t>
  </si>
  <si>
    <t>ЕЕХ506А</t>
  </si>
  <si>
    <t>Ізоніазід  0,3</t>
  </si>
  <si>
    <t>Макокс  0,15№100</t>
  </si>
  <si>
    <t>Головний   лікар           ________________   В.І.Шуляк</t>
  </si>
  <si>
    <t>ЕМВ 3506А</t>
  </si>
  <si>
    <t>Левомак  0,5</t>
  </si>
  <si>
    <t>ЕLB5601A</t>
  </si>
  <si>
    <t>ЕRE3603А</t>
  </si>
  <si>
    <t>ЕІV603A</t>
  </si>
  <si>
    <t>Макрозід 0,5</t>
  </si>
  <si>
    <t>г</t>
  </si>
  <si>
    <t>Протех 0,25№50</t>
  </si>
  <si>
    <t>ЕРВ8604А</t>
  </si>
  <si>
    <t>01,01,2017р</t>
  </si>
  <si>
    <t>Коксерин  0,25</t>
  </si>
  <si>
    <t>ЕСВ5517А</t>
  </si>
  <si>
    <t>Лінезолф  600мг</t>
  </si>
  <si>
    <t>LZPH0001</t>
  </si>
  <si>
    <t>EIW628A</t>
  </si>
  <si>
    <t>SL462</t>
  </si>
  <si>
    <t>Етамбутол  0,4</t>
  </si>
  <si>
    <t>Натрію аміносаліцилат 0,5</t>
  </si>
  <si>
    <t>WKDNAN1542</t>
  </si>
  <si>
    <t>ЕСВ5515А</t>
  </si>
  <si>
    <t>Смеюн Г.І.  тел.34-14-63</t>
  </si>
  <si>
    <t>Капоцин  1,0</t>
  </si>
  <si>
    <t>РСЕ 3504А</t>
  </si>
  <si>
    <t>за   січень   2017року.</t>
  </si>
  <si>
    <t>за    січень    2017 року.</t>
  </si>
  <si>
    <t>01,02,2017р</t>
  </si>
  <si>
    <t>за    січень   2017 року.</t>
  </si>
  <si>
    <t xml:space="preserve">по К У " Центральна районна лікарня" Житомирської   р/р  </t>
  </si>
  <si>
    <t>за      січень    2017року.</t>
  </si>
  <si>
    <t>ЕСВ5516А</t>
  </si>
  <si>
    <t>Паск  н.с. 5,52№25</t>
  </si>
  <si>
    <t>ЕЕХ508А</t>
  </si>
  <si>
    <t>СС50899</t>
  </si>
  <si>
    <t>ЕРВ8611А</t>
  </si>
  <si>
    <t>ЕСВ5643В</t>
  </si>
  <si>
    <t>за   лютий   2017року.</t>
  </si>
  <si>
    <t>01,03,2017р</t>
  </si>
  <si>
    <t>за     лютий   2017 року.</t>
  </si>
  <si>
    <t>за    лютий  2017 року.</t>
  </si>
  <si>
    <t>за      лютий    2017року.</t>
  </si>
  <si>
    <t>Левофлокс  0,5</t>
  </si>
  <si>
    <t>Капреоміцин  1,0</t>
  </si>
  <si>
    <t>ЕСВ5564Д</t>
  </si>
  <si>
    <t>GD51139</t>
  </si>
  <si>
    <t>GD52858</t>
  </si>
  <si>
    <t>ЕRE3609А</t>
  </si>
  <si>
    <t>ЕРС1604А</t>
  </si>
  <si>
    <t>Пас натрію  600мг/г</t>
  </si>
  <si>
    <t>ВРС3618А</t>
  </si>
  <si>
    <t>ЕМВ 3505С</t>
  </si>
  <si>
    <t>ЕЕХ505У</t>
  </si>
  <si>
    <t>WKDNAN1536</t>
  </si>
  <si>
    <t>за     березень   2017 року.</t>
  </si>
  <si>
    <t>01,04,2017р</t>
  </si>
  <si>
    <t>за    березень  2017 року.</t>
  </si>
  <si>
    <t>за      березень   2017року.</t>
  </si>
  <si>
    <t>ЕРВ8621А</t>
  </si>
  <si>
    <t>ЕМВ 3605С</t>
  </si>
  <si>
    <t>ЕСВ5557А</t>
  </si>
  <si>
    <t>ЕЕХ539А</t>
  </si>
  <si>
    <t>за    квітень  2017 року.</t>
  </si>
  <si>
    <t>01,05,2017р</t>
  </si>
  <si>
    <t>ВLВ7601</t>
  </si>
  <si>
    <t>за      квітень   2017року.</t>
  </si>
  <si>
    <t>за     квітень    2017 року.</t>
  </si>
  <si>
    <t>за   квітень   2017року.</t>
  </si>
  <si>
    <t>ЕRE3608А</t>
  </si>
  <si>
    <t>ВРС3635А</t>
  </si>
  <si>
    <t>ЕРІ618А</t>
  </si>
  <si>
    <t>ЕСВ5554А</t>
  </si>
  <si>
    <t>за     травень  2017 року.</t>
  </si>
  <si>
    <t>за   травень 2017 року.</t>
  </si>
  <si>
    <t>за     травень   2017року.</t>
  </si>
  <si>
    <t>01,06,2017р</t>
  </si>
  <si>
    <t>ЕЕХ537А</t>
  </si>
  <si>
    <t>Левомак  0,25</t>
  </si>
  <si>
    <t>ELB3603А</t>
  </si>
  <si>
    <t>ЕРС1601А</t>
  </si>
  <si>
    <t>Моксифлоксанин 0,4</t>
  </si>
  <si>
    <t>B46K8J11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</si>
</sst>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0"/>
    <numFmt numFmtId="173" formatCode="0.000"/>
    <numFmt numFmtId="174" formatCode="0.00000"/>
    <numFmt numFmtId="175" formatCode="0.000000"/>
    <numFmt numFmtId="176" formatCode="0.0000000"/>
    <numFmt numFmtId="177" formatCode="0.00000000"/>
  </numFmts>
  <fonts count="49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b/>
      <sz val="14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Border="1" applyAlignment="1">
      <alignment horizontal="center" vertical="top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174" fontId="1" fillId="0" borderId="0" xfId="0" applyNumberFormat="1" applyFont="1" applyAlignment="1">
      <alignment/>
    </xf>
    <xf numFmtId="174" fontId="1" fillId="0" borderId="0" xfId="0" applyNumberFormat="1" applyFont="1" applyAlignment="1">
      <alignment horizontal="center"/>
    </xf>
    <xf numFmtId="174" fontId="1" fillId="0" borderId="0" xfId="0" applyNumberFormat="1" applyFont="1" applyAlignment="1">
      <alignment/>
    </xf>
    <xf numFmtId="174" fontId="7" fillId="0" borderId="0" xfId="0" applyNumberFormat="1" applyFont="1" applyAlignment="1">
      <alignment horizontal="center"/>
    </xf>
    <xf numFmtId="174" fontId="8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174" fontId="2" fillId="0" borderId="10" xfId="0" applyNumberFormat="1" applyFont="1" applyBorder="1" applyAlignment="1">
      <alignment horizontal="center" vertical="top" wrapText="1"/>
    </xf>
    <xf numFmtId="174" fontId="5" fillId="0" borderId="10" xfId="0" applyNumberFormat="1" applyFont="1" applyBorder="1" applyAlignment="1">
      <alignment horizontal="center" vertical="top" wrapText="1"/>
    </xf>
    <xf numFmtId="174" fontId="0" fillId="0" borderId="0" xfId="0" applyNumberFormat="1" applyFont="1" applyAlignment="1">
      <alignment/>
    </xf>
    <xf numFmtId="174" fontId="6" fillId="0" borderId="0" xfId="0" applyNumberFormat="1" applyFont="1" applyAlignment="1">
      <alignment/>
    </xf>
    <xf numFmtId="173" fontId="6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173" fontId="2" fillId="0" borderId="10" xfId="0" applyNumberFormat="1" applyFont="1" applyBorder="1" applyAlignment="1">
      <alignment horizontal="center" vertical="top" wrapText="1"/>
    </xf>
    <xf numFmtId="173" fontId="5" fillId="0" borderId="10" xfId="0" applyNumberFormat="1" applyFont="1" applyBorder="1" applyAlignment="1">
      <alignment horizontal="center" vertical="top" wrapText="1"/>
    </xf>
    <xf numFmtId="173" fontId="0" fillId="0" borderId="0" xfId="0" applyNumberFormat="1" applyFont="1" applyAlignment="1">
      <alignment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173" fontId="2" fillId="0" borderId="10" xfId="0" applyNumberFormat="1" applyFont="1" applyBorder="1" applyAlignment="1">
      <alignment vertical="top" wrapText="1"/>
    </xf>
    <xf numFmtId="2" fontId="2" fillId="0" borderId="11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175" fontId="3" fillId="0" borderId="10" xfId="0" applyNumberFormat="1" applyFont="1" applyBorder="1" applyAlignment="1">
      <alignment vertical="top" wrapText="1"/>
    </xf>
    <xf numFmtId="174" fontId="3" fillId="0" borderId="10" xfId="0" applyNumberFormat="1" applyFont="1" applyBorder="1" applyAlignment="1">
      <alignment vertical="top" wrapText="1"/>
    </xf>
    <xf numFmtId="176" fontId="3" fillId="0" borderId="10" xfId="0" applyNumberFormat="1" applyFont="1" applyBorder="1" applyAlignment="1">
      <alignment vertical="top" wrapText="1"/>
    </xf>
    <xf numFmtId="2" fontId="4" fillId="0" borderId="0" xfId="0" applyNumberFormat="1" applyFont="1" applyAlignment="1">
      <alignment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top" wrapText="1"/>
    </xf>
    <xf numFmtId="174" fontId="5" fillId="0" borderId="0" xfId="0" applyNumberFormat="1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 vertical="top" wrapText="1"/>
    </xf>
    <xf numFmtId="173" fontId="5" fillId="0" borderId="0" xfId="0" applyNumberFormat="1" applyFont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4" fillId="0" borderId="0" xfId="0" applyNumberFormat="1" applyFont="1" applyAlignment="1">
      <alignment/>
    </xf>
    <xf numFmtId="0" fontId="2" fillId="0" borderId="12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2" fontId="2" fillId="0" borderId="12" xfId="0" applyNumberFormat="1" applyFont="1" applyBorder="1" applyAlignment="1">
      <alignment horizontal="center" vertical="top" wrapText="1"/>
    </xf>
    <xf numFmtId="2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Fill="1" applyBorder="1" applyAlignment="1">
      <alignment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33" borderId="10" xfId="0" applyNumberFormat="1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10" xfId="0" applyNumberFormat="1" applyFont="1" applyBorder="1" applyAlignment="1">
      <alignment horizontal="center" vertical="top" wrapText="1"/>
    </xf>
    <xf numFmtId="2" fontId="10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vertical="top" wrapText="1"/>
    </xf>
    <xf numFmtId="2" fontId="9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2" fontId="9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2" fontId="10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2" fontId="10" fillId="0" borderId="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177" fontId="0" fillId="0" borderId="0" xfId="0" applyNumberFormat="1" applyFont="1" applyAlignment="1">
      <alignment/>
    </xf>
    <xf numFmtId="177" fontId="2" fillId="0" borderId="13" xfId="0" applyNumberFormat="1" applyFont="1" applyBorder="1" applyAlignment="1">
      <alignment horizontal="center" vertical="center" wrapText="1"/>
    </xf>
    <xf numFmtId="177" fontId="2" fillId="0" borderId="11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top" wrapText="1"/>
    </xf>
    <xf numFmtId="177" fontId="5" fillId="0" borderId="10" xfId="0" applyNumberFormat="1" applyFont="1" applyBorder="1" applyAlignment="1">
      <alignment horizontal="center" vertical="top" wrapText="1"/>
    </xf>
    <xf numFmtId="177" fontId="6" fillId="0" borderId="0" xfId="0" applyNumberFormat="1" applyFont="1" applyAlignment="1">
      <alignment/>
    </xf>
    <xf numFmtId="177" fontId="3" fillId="0" borderId="10" xfId="0" applyNumberFormat="1" applyFont="1" applyBorder="1" applyAlignment="1">
      <alignment horizontal="center" vertical="top" wrapText="1"/>
    </xf>
    <xf numFmtId="177" fontId="5" fillId="0" borderId="0" xfId="0" applyNumberFormat="1" applyFont="1" applyBorder="1" applyAlignment="1">
      <alignment horizontal="center" vertical="top" wrapText="1"/>
    </xf>
    <xf numFmtId="177" fontId="2" fillId="0" borderId="14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vertical="top" wrapText="1"/>
    </xf>
    <xf numFmtId="177" fontId="3" fillId="0" borderId="10" xfId="0" applyNumberFormat="1" applyFont="1" applyBorder="1" applyAlignment="1">
      <alignment vertical="top" wrapText="1"/>
    </xf>
    <xf numFmtId="177" fontId="10" fillId="0" borderId="10" xfId="0" applyNumberFormat="1" applyFont="1" applyBorder="1" applyAlignment="1">
      <alignment horizontal="center" vertical="top" wrapText="1"/>
    </xf>
    <xf numFmtId="177" fontId="10" fillId="0" borderId="0" xfId="0" applyNumberFormat="1" applyFont="1" applyBorder="1" applyAlignment="1">
      <alignment horizontal="center" vertical="top" wrapText="1"/>
    </xf>
    <xf numFmtId="177" fontId="0" fillId="0" borderId="0" xfId="0" applyNumberForma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176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top" wrapText="1"/>
    </xf>
    <xf numFmtId="177" fontId="12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 vertical="center" wrapText="1"/>
    </xf>
    <xf numFmtId="2" fontId="2" fillId="0" borderId="21" xfId="0" applyNumberFormat="1" applyFont="1" applyBorder="1" applyAlignment="1">
      <alignment horizontal="center" vertical="center" wrapText="1"/>
    </xf>
    <xf numFmtId="2" fontId="2" fillId="0" borderId="22" xfId="0" applyNumberFormat="1" applyFont="1" applyBorder="1" applyAlignment="1">
      <alignment horizontal="center" vertical="center" wrapText="1"/>
    </xf>
    <xf numFmtId="177" fontId="2" fillId="0" borderId="12" xfId="0" applyNumberFormat="1" applyFont="1" applyBorder="1" applyAlignment="1">
      <alignment horizontal="center" vertical="center" wrapText="1"/>
    </xf>
    <xf numFmtId="177" fontId="2" fillId="0" borderId="13" xfId="0" applyNumberFormat="1" applyFont="1" applyBorder="1" applyAlignment="1">
      <alignment horizontal="center" vertical="center" wrapText="1"/>
    </xf>
    <xf numFmtId="177" fontId="2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2"/>
  <sheetViews>
    <sheetView zoomScalePageLayoutView="0" workbookViewId="0" topLeftCell="A124">
      <selection activeCell="I75" sqref="I75"/>
    </sheetView>
  </sheetViews>
  <sheetFormatPr defaultColWidth="9.00390625" defaultRowHeight="12.75"/>
  <cols>
    <col min="1" max="1" width="4.25390625" style="0" customWidth="1"/>
    <col min="2" max="2" width="20.125" style="0" customWidth="1"/>
    <col min="3" max="3" width="7.125" style="0" customWidth="1"/>
    <col min="4" max="4" width="6.75390625" style="0" customWidth="1"/>
    <col min="5" max="5" width="8.375" style="0" customWidth="1"/>
    <col min="6" max="6" width="8.25390625" style="0" customWidth="1"/>
    <col min="7" max="7" width="7.00390625" style="0" customWidth="1"/>
    <col min="8" max="9" width="8.00390625" style="0" customWidth="1"/>
    <col min="10" max="10" width="7.375" style="0" customWidth="1"/>
    <col min="11" max="11" width="8.75390625" style="0" customWidth="1"/>
    <col min="12" max="12" width="8.125" style="0" customWidth="1"/>
    <col min="13" max="13" width="7.375" style="0" customWidth="1"/>
    <col min="14" max="14" width="8.25390625" style="0" customWidth="1"/>
  </cols>
  <sheetData>
    <row r="1" spans="1:15" ht="15.75">
      <c r="A1" s="17"/>
      <c r="B1" s="17"/>
      <c r="C1" s="17"/>
      <c r="D1" s="17"/>
      <c r="E1" s="24"/>
      <c r="F1" s="18"/>
      <c r="G1" s="17"/>
      <c r="H1" s="34"/>
      <c r="I1" s="19" t="s">
        <v>12</v>
      </c>
      <c r="J1" s="17"/>
      <c r="K1" s="34"/>
      <c r="L1" s="18"/>
      <c r="M1" s="17"/>
      <c r="N1" s="34"/>
      <c r="O1" s="18"/>
    </row>
    <row r="2" spans="1:15" ht="15.75">
      <c r="A2" s="17"/>
      <c r="B2" s="17"/>
      <c r="C2" s="17"/>
      <c r="D2" s="17"/>
      <c r="E2" s="24" t="s">
        <v>13</v>
      </c>
      <c r="F2" s="18"/>
      <c r="G2" s="17"/>
      <c r="H2" s="34"/>
      <c r="I2" s="18"/>
      <c r="J2" s="17"/>
      <c r="K2" s="34"/>
      <c r="L2" s="18"/>
      <c r="M2" s="17"/>
      <c r="N2" s="34"/>
      <c r="O2" s="18"/>
    </row>
    <row r="3" spans="1:15" ht="15.75">
      <c r="A3" s="17"/>
      <c r="B3" s="17"/>
      <c r="C3" s="17"/>
      <c r="D3" s="17"/>
      <c r="E3" s="24" t="s">
        <v>14</v>
      </c>
      <c r="F3" s="18"/>
      <c r="G3" s="17"/>
      <c r="H3" s="34"/>
      <c r="I3" s="18"/>
      <c r="J3" s="17"/>
      <c r="K3" s="34"/>
      <c r="L3" s="18"/>
      <c r="M3" s="17"/>
      <c r="N3" s="34"/>
      <c r="O3" s="18"/>
    </row>
    <row r="4" spans="1:15" ht="15.75">
      <c r="A4" s="17"/>
      <c r="B4" s="17"/>
      <c r="C4" s="17"/>
      <c r="D4" s="17"/>
      <c r="E4" s="24" t="s">
        <v>15</v>
      </c>
      <c r="F4" s="18"/>
      <c r="G4" s="17"/>
      <c r="H4" s="34"/>
      <c r="I4" s="18"/>
      <c r="J4" s="17"/>
      <c r="K4" s="34"/>
      <c r="L4" s="18"/>
      <c r="M4" s="17"/>
      <c r="N4" s="34"/>
      <c r="O4" s="18"/>
    </row>
    <row r="5" spans="1:15" ht="15.75">
      <c r="A5" s="17"/>
      <c r="B5" s="17"/>
      <c r="C5" s="17"/>
      <c r="D5" s="17"/>
      <c r="E5" s="25" t="s">
        <v>16</v>
      </c>
      <c r="F5" s="18"/>
      <c r="G5" s="17"/>
      <c r="H5" s="34"/>
      <c r="I5" s="18"/>
      <c r="J5" s="17"/>
      <c r="K5" s="34"/>
      <c r="L5" s="18"/>
      <c r="M5" s="17"/>
      <c r="N5" s="34"/>
      <c r="O5" s="18"/>
    </row>
    <row r="6" spans="1:15" ht="15.75">
      <c r="A6" s="17"/>
      <c r="B6" s="17"/>
      <c r="C6" s="17"/>
      <c r="D6" s="17"/>
      <c r="E6" s="25" t="s">
        <v>17</v>
      </c>
      <c r="F6" s="18"/>
      <c r="G6" s="17"/>
      <c r="H6" s="34"/>
      <c r="I6" s="18"/>
      <c r="J6" s="17"/>
      <c r="K6" s="34"/>
      <c r="L6" s="18"/>
      <c r="M6" s="17"/>
      <c r="N6" s="34"/>
      <c r="O6" s="18"/>
    </row>
    <row r="7" spans="1:15" ht="15.75">
      <c r="A7" s="17"/>
      <c r="B7" s="20" t="s">
        <v>36</v>
      </c>
      <c r="C7" s="20"/>
      <c r="D7" s="20"/>
      <c r="E7" s="26"/>
      <c r="F7" s="21"/>
      <c r="G7" s="20"/>
      <c r="H7" s="35"/>
      <c r="I7" s="21"/>
      <c r="J7" s="20"/>
      <c r="K7" s="34"/>
      <c r="L7" s="18"/>
      <c r="M7" s="17"/>
      <c r="N7" s="34"/>
      <c r="O7" s="18"/>
    </row>
    <row r="8" spans="1:15" ht="15.75">
      <c r="A8" s="17"/>
      <c r="B8" s="17"/>
      <c r="C8" s="17"/>
      <c r="D8" s="17"/>
      <c r="E8" s="27" t="s">
        <v>18</v>
      </c>
      <c r="F8" s="18"/>
      <c r="G8" s="17"/>
      <c r="H8" s="34"/>
      <c r="I8" s="18"/>
      <c r="J8" s="17"/>
      <c r="K8" s="34"/>
      <c r="L8" s="18"/>
      <c r="M8" s="17"/>
      <c r="N8" s="34"/>
      <c r="O8" s="18"/>
    </row>
    <row r="9" spans="1:15" ht="15.75">
      <c r="A9" s="17"/>
      <c r="B9" s="17"/>
      <c r="C9" s="17"/>
      <c r="D9" s="17"/>
      <c r="E9" s="27" t="s">
        <v>19</v>
      </c>
      <c r="F9" s="18"/>
      <c r="G9" s="17"/>
      <c r="H9" s="34"/>
      <c r="I9" s="18"/>
      <c r="J9" s="17"/>
      <c r="K9" s="34"/>
      <c r="L9" s="18"/>
      <c r="M9" s="17"/>
      <c r="N9" s="34"/>
      <c r="O9" s="18"/>
    </row>
    <row r="10" spans="1:15" ht="15.75">
      <c r="A10" s="17"/>
      <c r="B10" s="17"/>
      <c r="C10" s="22" t="s">
        <v>59</v>
      </c>
      <c r="D10" s="22"/>
      <c r="E10" s="28"/>
      <c r="F10" s="23"/>
      <c r="G10" s="17"/>
      <c r="H10" s="34"/>
      <c r="I10" s="18"/>
      <c r="J10" s="17"/>
      <c r="K10" s="34"/>
      <c r="L10" s="18"/>
      <c r="M10" s="17"/>
      <c r="N10" s="34"/>
      <c r="O10" s="18"/>
    </row>
    <row r="11" spans="1:15" ht="12.75">
      <c r="A11" s="9"/>
      <c r="B11" s="9"/>
      <c r="C11" s="9"/>
      <c r="D11" s="9"/>
      <c r="E11" s="29"/>
      <c r="F11" s="10"/>
      <c r="G11" s="9"/>
      <c r="H11" s="36"/>
      <c r="I11" s="10"/>
      <c r="J11" s="9"/>
      <c r="K11" s="36"/>
      <c r="L11" s="10"/>
      <c r="M11" s="9"/>
      <c r="N11" s="36"/>
      <c r="O11" s="10"/>
    </row>
    <row r="12" spans="1:15" ht="12.75">
      <c r="A12" s="11"/>
      <c r="B12" s="11"/>
      <c r="C12" s="11"/>
      <c r="D12" s="108" t="s">
        <v>5</v>
      </c>
      <c r="E12" s="108"/>
      <c r="F12" s="108"/>
      <c r="G12" s="108" t="s">
        <v>6</v>
      </c>
      <c r="H12" s="108"/>
      <c r="I12" s="108"/>
      <c r="J12" s="108" t="s">
        <v>7</v>
      </c>
      <c r="K12" s="108"/>
      <c r="L12" s="108"/>
      <c r="M12" s="108" t="s">
        <v>5</v>
      </c>
      <c r="N12" s="108"/>
      <c r="O12" s="108"/>
    </row>
    <row r="13" spans="1:15" ht="12.75">
      <c r="A13" s="11" t="s">
        <v>0</v>
      </c>
      <c r="B13" s="11" t="s">
        <v>2</v>
      </c>
      <c r="C13" s="11" t="s">
        <v>4</v>
      </c>
      <c r="D13" s="108" t="s">
        <v>55</v>
      </c>
      <c r="E13" s="108"/>
      <c r="F13" s="108"/>
      <c r="G13" s="108"/>
      <c r="H13" s="108"/>
      <c r="I13" s="108"/>
      <c r="J13" s="108"/>
      <c r="K13" s="108"/>
      <c r="L13" s="108"/>
      <c r="M13" s="108" t="s">
        <v>60</v>
      </c>
      <c r="N13" s="108"/>
      <c r="O13" s="108"/>
    </row>
    <row r="14" spans="1:15" ht="25.5">
      <c r="A14" s="11" t="s">
        <v>1</v>
      </c>
      <c r="B14" s="11" t="s">
        <v>3</v>
      </c>
      <c r="C14" s="12"/>
      <c r="D14" s="11" t="s">
        <v>8</v>
      </c>
      <c r="E14" s="30" t="s">
        <v>9</v>
      </c>
      <c r="F14" s="13" t="s">
        <v>10</v>
      </c>
      <c r="G14" s="11" t="s">
        <v>8</v>
      </c>
      <c r="H14" s="37" t="s">
        <v>9</v>
      </c>
      <c r="I14" s="13" t="s">
        <v>10</v>
      </c>
      <c r="J14" s="11" t="s">
        <v>8</v>
      </c>
      <c r="K14" s="37" t="s">
        <v>9</v>
      </c>
      <c r="L14" s="13" t="s">
        <v>10</v>
      </c>
      <c r="M14" s="11" t="s">
        <v>11</v>
      </c>
      <c r="N14" s="37" t="s">
        <v>9</v>
      </c>
      <c r="O14" s="13" t="s">
        <v>10</v>
      </c>
    </row>
    <row r="15" spans="1:15" ht="12.75">
      <c r="A15" s="11">
        <v>1</v>
      </c>
      <c r="B15" s="11" t="s">
        <v>28</v>
      </c>
      <c r="C15" s="11" t="s">
        <v>27</v>
      </c>
      <c r="D15" s="11">
        <v>1680</v>
      </c>
      <c r="E15" s="30">
        <v>0.039</v>
      </c>
      <c r="F15" s="13">
        <f>D15*E15</f>
        <v>65.52</v>
      </c>
      <c r="G15" s="11"/>
      <c r="H15" s="37">
        <v>0.039</v>
      </c>
      <c r="I15" s="13">
        <f>G15*H15</f>
        <v>0</v>
      </c>
      <c r="J15" s="11">
        <v>90</v>
      </c>
      <c r="K15" s="37">
        <v>0.039</v>
      </c>
      <c r="L15" s="13">
        <f>J15*K15</f>
        <v>3.51</v>
      </c>
      <c r="M15" s="11">
        <f>D15+G15-J15</f>
        <v>1590</v>
      </c>
      <c r="N15" s="37">
        <v>0.039</v>
      </c>
      <c r="O15" s="13">
        <f>F15+I15-L15</f>
        <v>62.01</v>
      </c>
    </row>
    <row r="16" spans="1:15" ht="12.75">
      <c r="A16" s="11">
        <v>2</v>
      </c>
      <c r="B16" s="11" t="s">
        <v>29</v>
      </c>
      <c r="C16" s="11" t="s">
        <v>27</v>
      </c>
      <c r="D16" s="11">
        <v>310</v>
      </c>
      <c r="E16" s="30">
        <v>0.24</v>
      </c>
      <c r="F16" s="13">
        <f>D16*E16</f>
        <v>74.39999999999999</v>
      </c>
      <c r="G16" s="11">
        <v>2000</v>
      </c>
      <c r="H16" s="37">
        <v>0.24</v>
      </c>
      <c r="I16" s="13">
        <f>G16*H16</f>
        <v>480</v>
      </c>
      <c r="J16" s="11">
        <v>310</v>
      </c>
      <c r="K16" s="37">
        <v>0.24</v>
      </c>
      <c r="L16" s="13">
        <f>J16*K16</f>
        <v>74.39999999999999</v>
      </c>
      <c r="M16" s="11">
        <f>D16+G16-J16</f>
        <v>2000</v>
      </c>
      <c r="N16" s="37">
        <v>0.24</v>
      </c>
      <c r="O16" s="13">
        <f>F16+I16-L16</f>
        <v>480</v>
      </c>
    </row>
    <row r="17" spans="1:15" ht="12.75">
      <c r="A17" s="11">
        <v>3</v>
      </c>
      <c r="B17" s="11" t="s">
        <v>32</v>
      </c>
      <c r="C17" s="11" t="s">
        <v>30</v>
      </c>
      <c r="D17" s="11">
        <v>438</v>
      </c>
      <c r="E17" s="37">
        <v>0.893</v>
      </c>
      <c r="F17" s="13">
        <v>391.04</v>
      </c>
      <c r="G17" s="11"/>
      <c r="H17" s="37">
        <v>0.893</v>
      </c>
      <c r="I17" s="13"/>
      <c r="J17" s="11">
        <v>40</v>
      </c>
      <c r="K17" s="37">
        <v>0.893</v>
      </c>
      <c r="L17" s="13">
        <v>35.71</v>
      </c>
      <c r="M17" s="11">
        <f>D17+G17-J17</f>
        <v>398</v>
      </c>
      <c r="N17" s="37">
        <v>0.893</v>
      </c>
      <c r="O17" s="13">
        <f>F17+I17-L17</f>
        <v>355.33000000000004</v>
      </c>
    </row>
    <row r="18" spans="1:15" ht="12.75">
      <c r="A18" s="11"/>
      <c r="B18" s="14" t="s">
        <v>40</v>
      </c>
      <c r="C18" s="14"/>
      <c r="D18" s="14" t="s">
        <v>25</v>
      </c>
      <c r="E18" s="31"/>
      <c r="F18" s="15">
        <f>SUM(F15:F17)</f>
        <v>530.96</v>
      </c>
      <c r="G18" s="14"/>
      <c r="H18" s="38"/>
      <c r="I18" s="15">
        <f>SUM(I15:I17)</f>
        <v>480</v>
      </c>
      <c r="J18" s="14"/>
      <c r="K18" s="38"/>
      <c r="L18" s="15">
        <f>SUM(L15:L17)</f>
        <v>113.62</v>
      </c>
      <c r="M18" s="14"/>
      <c r="N18" s="38"/>
      <c r="O18" s="15">
        <f>SUM(O15:O17)</f>
        <v>897.34</v>
      </c>
    </row>
    <row r="19" spans="1:15" ht="12.75">
      <c r="A19" s="5"/>
      <c r="B19" s="7"/>
      <c r="C19" s="7"/>
      <c r="D19" s="7"/>
      <c r="E19" s="32"/>
      <c r="F19" s="6"/>
      <c r="G19" s="7"/>
      <c r="H19" s="39"/>
      <c r="I19" s="6"/>
      <c r="J19" s="7"/>
      <c r="K19" s="39"/>
      <c r="L19" s="6"/>
      <c r="M19" s="7"/>
      <c r="N19" s="39"/>
      <c r="O19" s="6"/>
    </row>
    <row r="20" spans="1:15" ht="12.75">
      <c r="A20" s="7"/>
      <c r="B20" s="7"/>
      <c r="C20" s="7"/>
      <c r="D20" s="7"/>
      <c r="E20" s="32"/>
      <c r="F20" s="6"/>
      <c r="G20" s="7"/>
      <c r="H20" s="39"/>
      <c r="I20" s="6"/>
      <c r="J20" s="7"/>
      <c r="K20" s="39"/>
      <c r="L20" s="6"/>
      <c r="M20" s="7"/>
      <c r="N20" s="39"/>
      <c r="O20" s="6"/>
    </row>
    <row r="21" spans="1:15" ht="15.75">
      <c r="A21" s="7"/>
      <c r="B21" s="1" t="s">
        <v>20</v>
      </c>
      <c r="C21" s="17"/>
      <c r="D21" s="17"/>
      <c r="E21" s="33"/>
      <c r="F21" s="18"/>
      <c r="G21" s="7"/>
      <c r="H21" s="39"/>
      <c r="I21" s="6"/>
      <c r="J21" s="7"/>
      <c r="K21" s="39"/>
      <c r="L21" s="6"/>
      <c r="M21" s="7"/>
      <c r="N21" s="39"/>
      <c r="O21" s="6"/>
    </row>
    <row r="22" spans="1:15" ht="15.75">
      <c r="A22" s="7"/>
      <c r="B22" s="1"/>
      <c r="C22" s="17"/>
      <c r="D22" s="17"/>
      <c r="E22" s="33"/>
      <c r="F22" s="18"/>
      <c r="G22" s="7"/>
      <c r="H22" s="39"/>
      <c r="I22" s="6"/>
      <c r="J22" s="7"/>
      <c r="K22" s="39"/>
      <c r="L22" s="6"/>
      <c r="M22" s="7"/>
      <c r="N22" s="39"/>
      <c r="O22" s="6"/>
    </row>
    <row r="23" spans="1:15" ht="15.75">
      <c r="A23" s="7"/>
      <c r="B23" s="1" t="s">
        <v>21</v>
      </c>
      <c r="C23" s="17"/>
      <c r="D23" s="17"/>
      <c r="E23" s="33"/>
      <c r="F23" s="18"/>
      <c r="G23" s="7"/>
      <c r="H23" s="39"/>
      <c r="I23" s="6"/>
      <c r="J23" s="7"/>
      <c r="K23" s="39"/>
      <c r="L23" s="6"/>
      <c r="M23" s="7"/>
      <c r="N23" s="39"/>
      <c r="O23" s="6"/>
    </row>
    <row r="24" spans="1:15" ht="15.75">
      <c r="A24" s="7"/>
      <c r="B24" s="1"/>
      <c r="C24" s="17"/>
      <c r="D24" s="17"/>
      <c r="E24" s="33"/>
      <c r="F24" s="18"/>
      <c r="G24" s="7"/>
      <c r="H24" s="39"/>
      <c r="I24" s="6"/>
      <c r="J24" s="7"/>
      <c r="K24" s="39"/>
      <c r="L24" s="6"/>
      <c r="M24" s="7"/>
      <c r="N24" s="39"/>
      <c r="O24" s="6"/>
    </row>
    <row r="25" spans="1:15" ht="12.75">
      <c r="A25" s="7"/>
      <c r="B25" s="3" t="s">
        <v>22</v>
      </c>
      <c r="C25" s="7"/>
      <c r="D25" s="7"/>
      <c r="E25" s="32"/>
      <c r="F25" s="6"/>
      <c r="G25" s="7"/>
      <c r="H25" s="39"/>
      <c r="I25" s="6"/>
      <c r="J25" s="7"/>
      <c r="K25" s="39"/>
      <c r="L25" s="6"/>
      <c r="M25" s="7"/>
      <c r="N25" s="39"/>
      <c r="O25" s="6"/>
    </row>
    <row r="26" spans="1:15" ht="12.75">
      <c r="A26" s="7"/>
      <c r="B26" s="3" t="s">
        <v>23</v>
      </c>
      <c r="C26" s="7"/>
      <c r="D26" s="7"/>
      <c r="E26" s="32"/>
      <c r="F26" s="6"/>
      <c r="G26" s="7"/>
      <c r="H26" s="39"/>
      <c r="I26" s="6"/>
      <c r="J26" s="7"/>
      <c r="K26" s="39"/>
      <c r="L26" s="7"/>
      <c r="M26" s="7"/>
      <c r="N26" s="39"/>
      <c r="O26" s="6"/>
    </row>
    <row r="27" spans="1:15" ht="12.75">
      <c r="A27" s="7"/>
      <c r="B27" s="3" t="s">
        <v>24</v>
      </c>
      <c r="C27" s="7"/>
      <c r="D27" s="7"/>
      <c r="E27" s="32"/>
      <c r="F27" s="6"/>
      <c r="G27" s="7"/>
      <c r="H27" s="39"/>
      <c r="I27" s="6"/>
      <c r="J27" s="7"/>
      <c r="K27" s="39"/>
      <c r="L27" s="7"/>
      <c r="M27" s="7"/>
      <c r="N27" s="39"/>
      <c r="O27" s="6"/>
    </row>
    <row r="28" spans="1:15" ht="12.75">
      <c r="A28" s="7"/>
      <c r="B28" s="7"/>
      <c r="C28" s="7"/>
      <c r="D28" s="7"/>
      <c r="E28" s="32"/>
      <c r="F28" s="7"/>
      <c r="G28" s="7"/>
      <c r="H28" s="39"/>
      <c r="I28" s="7"/>
      <c r="J28" s="7"/>
      <c r="K28" s="39"/>
      <c r="L28" s="7"/>
      <c r="M28" s="7"/>
      <c r="N28" s="39"/>
      <c r="O28" s="6"/>
    </row>
    <row r="29" spans="1:15" ht="12.75">
      <c r="A29" s="7"/>
      <c r="B29" s="7"/>
      <c r="C29" s="7"/>
      <c r="D29" s="7"/>
      <c r="E29" s="32"/>
      <c r="F29" s="7"/>
      <c r="G29" s="7"/>
      <c r="H29" s="39"/>
      <c r="I29" s="7"/>
      <c r="J29" s="7"/>
      <c r="K29" s="39"/>
      <c r="L29" s="7"/>
      <c r="M29" s="7"/>
      <c r="N29" s="39"/>
      <c r="O29" s="6"/>
    </row>
    <row r="30" spans="1:15" ht="12.75">
      <c r="A30" s="7"/>
      <c r="B30" s="7"/>
      <c r="C30" s="7"/>
      <c r="D30" s="7"/>
      <c r="E30" s="32"/>
      <c r="F30" s="7"/>
      <c r="G30" s="7"/>
      <c r="H30" s="39"/>
      <c r="I30" s="7"/>
      <c r="J30" s="7"/>
      <c r="K30" s="39"/>
      <c r="L30" s="7"/>
      <c r="M30" s="7"/>
      <c r="N30" s="39"/>
      <c r="O30" s="6"/>
    </row>
    <row r="31" spans="1:15" ht="12.75">
      <c r="A31" s="7"/>
      <c r="B31" s="7"/>
      <c r="C31" s="7"/>
      <c r="D31" s="7"/>
      <c r="E31" s="32"/>
      <c r="F31" s="7"/>
      <c r="G31" s="7"/>
      <c r="H31" s="39"/>
      <c r="I31" s="7"/>
      <c r="J31" s="7"/>
      <c r="K31" s="39"/>
      <c r="L31" s="7"/>
      <c r="M31" s="7"/>
      <c r="N31" s="39"/>
      <c r="O31" s="6"/>
    </row>
    <row r="32" spans="1:15" ht="12.75">
      <c r="A32" s="7"/>
      <c r="B32" s="7"/>
      <c r="C32" s="7"/>
      <c r="D32" s="7"/>
      <c r="E32" s="32"/>
      <c r="F32" s="7"/>
      <c r="G32" s="7"/>
      <c r="H32" s="39"/>
      <c r="I32" s="7"/>
      <c r="J32" s="7"/>
      <c r="K32" s="39"/>
      <c r="L32" s="7"/>
      <c r="M32" s="7"/>
      <c r="N32" s="39"/>
      <c r="O32" s="6"/>
    </row>
    <row r="33" spans="1:15" ht="12.75">
      <c r="A33" s="7"/>
      <c r="B33" s="7"/>
      <c r="C33" s="7"/>
      <c r="D33" s="7"/>
      <c r="E33" s="32"/>
      <c r="F33" s="7"/>
      <c r="G33" s="7"/>
      <c r="H33" s="39"/>
      <c r="I33" s="7"/>
      <c r="J33" s="7"/>
      <c r="K33" s="39"/>
      <c r="L33" s="7"/>
      <c r="M33" s="7"/>
      <c r="N33" s="39"/>
      <c r="O33" s="6"/>
    </row>
    <row r="34" spans="1:15" ht="12.75">
      <c r="A34" s="7"/>
      <c r="B34" s="7"/>
      <c r="C34" s="7"/>
      <c r="D34" s="7"/>
      <c r="E34" s="32"/>
      <c r="F34" s="7"/>
      <c r="G34" s="7"/>
      <c r="H34" s="39"/>
      <c r="I34" s="7"/>
      <c r="J34" s="7"/>
      <c r="K34" s="39"/>
      <c r="L34" s="7"/>
      <c r="M34" s="7"/>
      <c r="N34" s="39"/>
      <c r="O34" s="6"/>
    </row>
    <row r="35" spans="1:15" ht="12.75">
      <c r="A35" s="7"/>
      <c r="B35" s="7"/>
      <c r="C35" s="7"/>
      <c r="D35" s="7"/>
      <c r="E35" s="32"/>
      <c r="F35" s="7"/>
      <c r="G35" s="7"/>
      <c r="H35" s="39"/>
      <c r="I35" s="7"/>
      <c r="J35" s="7"/>
      <c r="K35" s="39"/>
      <c r="L35" s="7"/>
      <c r="M35" s="7"/>
      <c r="N35" s="39"/>
      <c r="O35" s="6"/>
    </row>
    <row r="36" spans="1:15" ht="12.75">
      <c r="A36" s="7"/>
      <c r="B36" s="7"/>
      <c r="C36" s="7"/>
      <c r="D36" s="7"/>
      <c r="E36" s="32"/>
      <c r="F36" s="7"/>
      <c r="G36" s="7"/>
      <c r="H36" s="39"/>
      <c r="I36" s="7"/>
      <c r="J36" s="7"/>
      <c r="K36" s="39"/>
      <c r="L36" s="7"/>
      <c r="M36" s="7"/>
      <c r="N36" s="39"/>
      <c r="O36" s="6"/>
    </row>
    <row r="37" spans="1:15" ht="12.75">
      <c r="A37" s="7"/>
      <c r="B37" s="7"/>
      <c r="C37" s="7"/>
      <c r="D37" s="7"/>
      <c r="E37" s="32"/>
      <c r="F37" s="7"/>
      <c r="G37" s="7"/>
      <c r="H37" s="39"/>
      <c r="I37" s="7"/>
      <c r="J37" s="7"/>
      <c r="K37" s="39"/>
      <c r="L37" s="7"/>
      <c r="M37" s="7"/>
      <c r="N37" s="39"/>
      <c r="O37" s="6"/>
    </row>
    <row r="38" spans="1:15" ht="12.75">
      <c r="A38" s="7"/>
      <c r="B38" s="7"/>
      <c r="C38" s="7"/>
      <c r="D38" s="7"/>
      <c r="E38" s="32"/>
      <c r="F38" s="7"/>
      <c r="G38" s="7"/>
      <c r="H38" s="39"/>
      <c r="I38" s="7"/>
      <c r="J38" s="7"/>
      <c r="K38" s="39"/>
      <c r="L38" s="7"/>
      <c r="M38" s="7"/>
      <c r="N38" s="39"/>
      <c r="O38" s="6"/>
    </row>
    <row r="39" spans="1:15" ht="12.75">
      <c r="A39" s="7"/>
      <c r="B39" s="7"/>
      <c r="C39" s="7"/>
      <c r="D39" s="7"/>
      <c r="E39" s="32"/>
      <c r="F39" s="7"/>
      <c r="G39" s="7"/>
      <c r="H39" s="39"/>
      <c r="I39" s="7"/>
      <c r="J39" s="7"/>
      <c r="K39" s="39"/>
      <c r="L39" s="7"/>
      <c r="M39" s="7"/>
      <c r="N39" s="39"/>
      <c r="O39" s="6"/>
    </row>
    <row r="40" spans="1:15" ht="12.75">
      <c r="A40" s="7"/>
      <c r="B40" s="7"/>
      <c r="C40" s="7"/>
      <c r="D40" s="7"/>
      <c r="E40" s="32"/>
      <c r="F40" s="7"/>
      <c r="G40" s="7"/>
      <c r="H40" s="39"/>
      <c r="I40" s="7"/>
      <c r="J40" s="7"/>
      <c r="K40" s="39"/>
      <c r="L40" s="7"/>
      <c r="M40" s="7"/>
      <c r="N40" s="39"/>
      <c r="O40" s="6"/>
    </row>
    <row r="41" spans="1:15" ht="12.75">
      <c r="A41" s="7"/>
      <c r="B41" s="7"/>
      <c r="C41" s="7"/>
      <c r="D41" s="7"/>
      <c r="E41" s="32"/>
      <c r="F41" s="7"/>
      <c r="G41" s="7"/>
      <c r="H41" s="39"/>
      <c r="I41" s="7"/>
      <c r="J41" s="7"/>
      <c r="K41" s="39"/>
      <c r="L41" s="7"/>
      <c r="M41" s="7"/>
      <c r="N41" s="39"/>
      <c r="O41" s="6"/>
    </row>
    <row r="42" spans="1:15" ht="15.75">
      <c r="A42" s="17"/>
      <c r="B42" s="17"/>
      <c r="C42" s="17"/>
      <c r="D42" s="17"/>
      <c r="E42" s="24"/>
      <c r="F42" s="18"/>
      <c r="G42" s="17"/>
      <c r="H42" s="34"/>
      <c r="I42" s="19" t="s">
        <v>12</v>
      </c>
      <c r="J42" s="17"/>
      <c r="K42" s="34"/>
      <c r="L42" s="18"/>
      <c r="M42" s="17"/>
      <c r="N42" s="34"/>
      <c r="O42" s="18"/>
    </row>
    <row r="43" spans="1:15" ht="15.75">
      <c r="A43" s="17"/>
      <c r="B43" s="17"/>
      <c r="C43" s="17"/>
      <c r="D43" s="17"/>
      <c r="E43" s="24" t="s">
        <v>13</v>
      </c>
      <c r="F43" s="18"/>
      <c r="G43" s="17"/>
      <c r="H43" s="34"/>
      <c r="I43" s="18"/>
      <c r="J43" s="17"/>
      <c r="K43" s="34"/>
      <c r="L43" s="18"/>
      <c r="M43" s="17"/>
      <c r="N43" s="34"/>
      <c r="O43" s="18"/>
    </row>
    <row r="44" spans="1:15" ht="15.75">
      <c r="A44" s="17"/>
      <c r="B44" s="17"/>
      <c r="C44" s="17"/>
      <c r="D44" s="17"/>
      <c r="E44" s="24" t="s">
        <v>14</v>
      </c>
      <c r="F44" s="18"/>
      <c r="G44" s="17"/>
      <c r="H44" s="34"/>
      <c r="I44" s="18"/>
      <c r="J44" s="17"/>
      <c r="K44" s="34"/>
      <c r="L44" s="18"/>
      <c r="M44" s="17"/>
      <c r="N44" s="34"/>
      <c r="O44" s="18"/>
    </row>
    <row r="45" spans="1:15" ht="15.75">
      <c r="A45" s="17"/>
      <c r="B45" s="17"/>
      <c r="C45" s="17"/>
      <c r="D45" s="17"/>
      <c r="E45" s="24" t="s">
        <v>15</v>
      </c>
      <c r="F45" s="18"/>
      <c r="G45" s="17"/>
      <c r="H45" s="34"/>
      <c r="I45" s="18"/>
      <c r="J45" s="17"/>
      <c r="K45" s="34"/>
      <c r="L45" s="18"/>
      <c r="M45" s="17"/>
      <c r="N45" s="34"/>
      <c r="O45" s="18"/>
    </row>
    <row r="46" spans="1:15" ht="15.75">
      <c r="A46" s="17"/>
      <c r="B46" s="17"/>
      <c r="C46" s="17"/>
      <c r="D46" s="17"/>
      <c r="E46" s="25" t="s">
        <v>16</v>
      </c>
      <c r="F46" s="18"/>
      <c r="G46" s="17"/>
      <c r="H46" s="34"/>
      <c r="I46" s="18"/>
      <c r="J46" s="17"/>
      <c r="K46" s="34"/>
      <c r="L46" s="18"/>
      <c r="M46" s="17"/>
      <c r="N46" s="34"/>
      <c r="O46" s="18"/>
    </row>
    <row r="47" spans="1:15" ht="15.75">
      <c r="A47" s="17"/>
      <c r="B47" s="17"/>
      <c r="C47" s="17"/>
      <c r="D47" s="17"/>
      <c r="E47" s="25" t="s">
        <v>17</v>
      </c>
      <c r="F47" s="18"/>
      <c r="G47" s="17"/>
      <c r="H47" s="34"/>
      <c r="I47" s="18"/>
      <c r="J47" s="17"/>
      <c r="K47" s="34"/>
      <c r="L47" s="18"/>
      <c r="M47" s="17"/>
      <c r="N47" s="34"/>
      <c r="O47" s="18"/>
    </row>
    <row r="48" spans="1:15" ht="15.75">
      <c r="A48" s="17"/>
      <c r="B48" s="20" t="s">
        <v>37</v>
      </c>
      <c r="C48" s="20"/>
      <c r="D48" s="20"/>
      <c r="E48" s="26"/>
      <c r="F48" s="21"/>
      <c r="G48" s="20"/>
      <c r="H48" s="35"/>
      <c r="I48" s="21"/>
      <c r="J48" s="20"/>
      <c r="K48" s="34"/>
      <c r="L48" s="18"/>
      <c r="M48" s="17"/>
      <c r="N48" s="34"/>
      <c r="O48" s="18"/>
    </row>
    <row r="49" spans="1:15" ht="15.75">
      <c r="A49" s="17"/>
      <c r="B49" s="17"/>
      <c r="C49" s="17"/>
      <c r="D49" s="17"/>
      <c r="E49" s="27" t="s">
        <v>18</v>
      </c>
      <c r="F49" s="18"/>
      <c r="G49" s="17"/>
      <c r="H49" s="34"/>
      <c r="I49" s="18"/>
      <c r="J49" s="17"/>
      <c r="K49" s="34"/>
      <c r="L49" s="18"/>
      <c r="M49" s="17"/>
      <c r="N49" s="34"/>
      <c r="O49" s="18"/>
    </row>
    <row r="50" spans="1:15" ht="15.75">
      <c r="A50" s="17"/>
      <c r="B50" s="17"/>
      <c r="C50" s="17"/>
      <c r="D50" s="17"/>
      <c r="E50" s="27" t="s">
        <v>19</v>
      </c>
      <c r="F50" s="18"/>
      <c r="G50" s="17"/>
      <c r="H50" s="34"/>
      <c r="I50" s="18"/>
      <c r="J50" s="17"/>
      <c r="K50" s="34"/>
      <c r="L50" s="18"/>
      <c r="M50" s="17"/>
      <c r="N50" s="34"/>
      <c r="O50" s="18"/>
    </row>
    <row r="51" spans="1:15" ht="15.75">
      <c r="A51" s="17"/>
      <c r="B51" s="17"/>
      <c r="C51" s="22" t="s">
        <v>61</v>
      </c>
      <c r="D51" s="22"/>
      <c r="E51" s="28"/>
      <c r="F51" s="23"/>
      <c r="G51" s="17"/>
      <c r="H51" s="34"/>
      <c r="I51" s="18"/>
      <c r="J51" s="17"/>
      <c r="K51" s="34"/>
      <c r="L51" s="18"/>
      <c r="M51" s="17"/>
      <c r="N51" s="34"/>
      <c r="O51" s="18"/>
    </row>
    <row r="52" spans="1:15" ht="12.75">
      <c r="A52" s="9"/>
      <c r="B52" s="9"/>
      <c r="C52" s="9"/>
      <c r="D52" s="9"/>
      <c r="E52" s="29"/>
      <c r="F52" s="10"/>
      <c r="G52" s="9"/>
      <c r="H52" s="36"/>
      <c r="I52" s="10"/>
      <c r="J52" s="9"/>
      <c r="K52" s="36"/>
      <c r="L52" s="10"/>
      <c r="M52" s="9"/>
      <c r="N52" s="36"/>
      <c r="O52" s="10"/>
    </row>
    <row r="53" spans="1:15" ht="12.75">
      <c r="A53" s="11"/>
      <c r="B53" s="11"/>
      <c r="C53" s="11"/>
      <c r="D53" s="109" t="s">
        <v>5</v>
      </c>
      <c r="E53" s="110"/>
      <c r="F53" s="111"/>
      <c r="G53" s="112" t="s">
        <v>6</v>
      </c>
      <c r="H53" s="113"/>
      <c r="I53" s="114"/>
      <c r="J53" s="112" t="s">
        <v>7</v>
      </c>
      <c r="K53" s="113"/>
      <c r="L53" s="114"/>
      <c r="M53" s="109" t="s">
        <v>5</v>
      </c>
      <c r="N53" s="110"/>
      <c r="O53" s="111"/>
    </row>
    <row r="54" spans="1:15" ht="12.75">
      <c r="A54" s="11" t="s">
        <v>0</v>
      </c>
      <c r="B54" s="11" t="s">
        <v>2</v>
      </c>
      <c r="C54" s="11" t="s">
        <v>4</v>
      </c>
      <c r="D54" s="108" t="s">
        <v>55</v>
      </c>
      <c r="E54" s="108"/>
      <c r="F54" s="108"/>
      <c r="G54" s="115"/>
      <c r="H54" s="116"/>
      <c r="I54" s="117"/>
      <c r="J54" s="115"/>
      <c r="K54" s="116"/>
      <c r="L54" s="117"/>
      <c r="M54" s="108" t="s">
        <v>60</v>
      </c>
      <c r="N54" s="108"/>
      <c r="O54" s="108"/>
    </row>
    <row r="55" spans="1:15" ht="25.5">
      <c r="A55" s="11" t="s">
        <v>1</v>
      </c>
      <c r="B55" s="11" t="s">
        <v>3</v>
      </c>
      <c r="C55" s="12"/>
      <c r="D55" s="11" t="s">
        <v>8</v>
      </c>
      <c r="E55" s="30" t="s">
        <v>9</v>
      </c>
      <c r="F55" s="13" t="s">
        <v>10</v>
      </c>
      <c r="G55" s="11"/>
      <c r="H55" s="37" t="s">
        <v>9</v>
      </c>
      <c r="I55" s="13" t="s">
        <v>10</v>
      </c>
      <c r="J55" s="11" t="s">
        <v>8</v>
      </c>
      <c r="K55" s="37" t="s">
        <v>9</v>
      </c>
      <c r="L55" s="13" t="s">
        <v>10</v>
      </c>
      <c r="M55" s="11" t="s">
        <v>11</v>
      </c>
      <c r="N55" s="37" t="s">
        <v>9</v>
      </c>
      <c r="O55" s="13" t="s">
        <v>10</v>
      </c>
    </row>
    <row r="56" spans="1:15" ht="12.75">
      <c r="A56" s="11">
        <v>1</v>
      </c>
      <c r="B56" s="11" t="s">
        <v>34</v>
      </c>
      <c r="C56" s="11" t="s">
        <v>33</v>
      </c>
      <c r="D56" s="11">
        <v>9</v>
      </c>
      <c r="E56" s="30">
        <v>35.59</v>
      </c>
      <c r="F56" s="13">
        <f>D56*E56</f>
        <v>320.31000000000006</v>
      </c>
      <c r="G56" s="11"/>
      <c r="H56" s="37">
        <v>35.59</v>
      </c>
      <c r="I56" s="13">
        <f>G56*H56</f>
        <v>0</v>
      </c>
      <c r="J56" s="11">
        <v>3</v>
      </c>
      <c r="K56" s="37">
        <v>35.59</v>
      </c>
      <c r="L56" s="13">
        <f>J56*K56</f>
        <v>106.77000000000001</v>
      </c>
      <c r="M56" s="11">
        <f>D56+G56-J56</f>
        <v>6</v>
      </c>
      <c r="N56" s="37">
        <v>35.59</v>
      </c>
      <c r="O56" s="13">
        <f>F56+I56-L56</f>
        <v>213.54000000000005</v>
      </c>
    </row>
    <row r="57" spans="1:15" ht="12.75">
      <c r="A57" s="11">
        <v>2</v>
      </c>
      <c r="B57" s="11" t="s">
        <v>35</v>
      </c>
      <c r="C57" s="11" t="s">
        <v>31</v>
      </c>
      <c r="D57" s="11">
        <v>1500</v>
      </c>
      <c r="E57" s="30">
        <v>0.26</v>
      </c>
      <c r="F57" s="13">
        <f>D57*E57</f>
        <v>390</v>
      </c>
      <c r="G57" s="11">
        <v>1000</v>
      </c>
      <c r="H57" s="37">
        <v>0.26</v>
      </c>
      <c r="I57" s="13">
        <f>G57*H57</f>
        <v>260</v>
      </c>
      <c r="J57" s="11">
        <v>600</v>
      </c>
      <c r="K57" s="37">
        <v>0.26</v>
      </c>
      <c r="L57" s="13">
        <f>J57*K57</f>
        <v>156</v>
      </c>
      <c r="M57" s="11">
        <f>D57+G57-J57</f>
        <v>1900</v>
      </c>
      <c r="N57" s="37">
        <v>0.26</v>
      </c>
      <c r="O57" s="13">
        <f>F57+I57-L57</f>
        <v>494</v>
      </c>
    </row>
    <row r="58" spans="1:15" ht="12.75">
      <c r="A58" s="11">
        <v>3</v>
      </c>
      <c r="B58" s="11" t="s">
        <v>38</v>
      </c>
      <c r="C58" s="11" t="s">
        <v>33</v>
      </c>
      <c r="D58" s="11">
        <v>10</v>
      </c>
      <c r="E58" s="30">
        <v>7.88</v>
      </c>
      <c r="F58" s="13">
        <f>D58*E58</f>
        <v>78.8</v>
      </c>
      <c r="G58" s="11"/>
      <c r="H58" s="37">
        <v>7.88</v>
      </c>
      <c r="I58" s="13">
        <f>G58*H58</f>
        <v>0</v>
      </c>
      <c r="J58" s="11"/>
      <c r="K58" s="37">
        <v>7.88</v>
      </c>
      <c r="L58" s="13">
        <f>J58*K58</f>
        <v>0</v>
      </c>
      <c r="M58" s="11">
        <f>D58+G58-J58</f>
        <v>10</v>
      </c>
      <c r="N58" s="37">
        <v>7.88</v>
      </c>
      <c r="O58" s="13">
        <f>F58+I58-L58</f>
        <v>78.8</v>
      </c>
    </row>
    <row r="59" spans="1:15" ht="12.75">
      <c r="A59" s="11">
        <v>4</v>
      </c>
      <c r="B59" s="11" t="s">
        <v>26</v>
      </c>
      <c r="C59" s="11" t="s">
        <v>27</v>
      </c>
      <c r="D59" s="11">
        <v>1810</v>
      </c>
      <c r="E59" s="30">
        <v>0.109</v>
      </c>
      <c r="F59" s="13">
        <f>D59*E59</f>
        <v>197.29</v>
      </c>
      <c r="G59" s="11"/>
      <c r="H59" s="37">
        <v>0.109</v>
      </c>
      <c r="I59" s="13">
        <f>G59*H59</f>
        <v>0</v>
      </c>
      <c r="J59" s="11">
        <v>570</v>
      </c>
      <c r="K59" s="37">
        <v>0.109</v>
      </c>
      <c r="L59" s="13">
        <f>J59*K59</f>
        <v>62.13</v>
      </c>
      <c r="M59" s="11">
        <f>D59+G59-J59</f>
        <v>1240</v>
      </c>
      <c r="N59" s="37">
        <v>0.109</v>
      </c>
      <c r="O59" s="13">
        <f>F59+I59-L59</f>
        <v>135.16</v>
      </c>
    </row>
    <row r="60" spans="1:15" ht="12.75">
      <c r="A60" s="11">
        <v>5</v>
      </c>
      <c r="B60" s="11" t="s">
        <v>26</v>
      </c>
      <c r="C60" s="11" t="s">
        <v>27</v>
      </c>
      <c r="D60" s="11">
        <v>1000</v>
      </c>
      <c r="E60" s="30">
        <v>0.11</v>
      </c>
      <c r="F60" s="13">
        <f>D60*E60</f>
        <v>110</v>
      </c>
      <c r="G60" s="11"/>
      <c r="H60" s="37">
        <v>0.11</v>
      </c>
      <c r="I60" s="13">
        <f>G60*H60</f>
        <v>0</v>
      </c>
      <c r="J60" s="11"/>
      <c r="K60" s="37">
        <v>0.11</v>
      </c>
      <c r="L60" s="13">
        <f>J60*K60</f>
        <v>0</v>
      </c>
      <c r="M60" s="11">
        <f>D60+G60-J60</f>
        <v>1000</v>
      </c>
      <c r="N60" s="37">
        <v>0.11</v>
      </c>
      <c r="O60" s="13">
        <f>F60+I60-L60</f>
        <v>110</v>
      </c>
    </row>
    <row r="61" spans="1:15" ht="12.75">
      <c r="A61" s="11"/>
      <c r="B61" s="14"/>
      <c r="C61" s="14"/>
      <c r="D61" s="14"/>
      <c r="E61" s="31"/>
      <c r="F61" s="15">
        <f>SUM(F56:F60)</f>
        <v>1096.4</v>
      </c>
      <c r="G61" s="14"/>
      <c r="H61" s="38"/>
      <c r="I61" s="15">
        <f>SUM(I56:I60)</f>
        <v>260</v>
      </c>
      <c r="J61" s="14"/>
      <c r="K61" s="38"/>
      <c r="L61" s="15">
        <f>SUM(L56:L60)</f>
        <v>324.9</v>
      </c>
      <c r="M61" s="14"/>
      <c r="N61" s="38"/>
      <c r="O61" s="16">
        <f>SUM(O56:O60)</f>
        <v>1031.5</v>
      </c>
    </row>
    <row r="62" spans="1:15" ht="12.75">
      <c r="A62" s="5"/>
      <c r="B62" s="7"/>
      <c r="C62" s="7"/>
      <c r="D62" s="7"/>
      <c r="E62" s="32"/>
      <c r="F62" s="6"/>
      <c r="G62" s="7"/>
      <c r="H62" s="39"/>
      <c r="I62" s="6"/>
      <c r="J62" s="7"/>
      <c r="K62" s="39"/>
      <c r="L62" s="6"/>
      <c r="M62" s="7"/>
      <c r="N62" s="39"/>
      <c r="O62" s="6"/>
    </row>
    <row r="63" spans="1:15" ht="15">
      <c r="A63" s="17"/>
      <c r="B63" s="17"/>
      <c r="C63" s="17"/>
      <c r="D63" s="17"/>
      <c r="E63" s="33"/>
      <c r="F63" s="18"/>
      <c r="G63" s="17"/>
      <c r="H63" s="39"/>
      <c r="I63" s="6"/>
      <c r="J63" s="7"/>
      <c r="K63" s="39"/>
      <c r="L63" s="6"/>
      <c r="M63" s="7"/>
      <c r="N63" s="39"/>
      <c r="O63" s="6"/>
    </row>
    <row r="64" spans="1:15" ht="15.75">
      <c r="A64" s="17"/>
      <c r="B64" s="1" t="s">
        <v>20</v>
      </c>
      <c r="C64" s="17"/>
      <c r="D64" s="17"/>
      <c r="E64" s="33"/>
      <c r="F64" s="18"/>
      <c r="G64" s="17"/>
      <c r="H64" s="39"/>
      <c r="I64" s="6"/>
      <c r="J64" s="7"/>
      <c r="K64" s="39"/>
      <c r="L64" s="6"/>
      <c r="M64" s="7"/>
      <c r="N64" s="39"/>
      <c r="O64" s="6"/>
    </row>
    <row r="65" spans="1:15" ht="15.75">
      <c r="A65" s="17"/>
      <c r="B65" s="1"/>
      <c r="C65" s="17"/>
      <c r="D65" s="17"/>
      <c r="E65" s="33"/>
      <c r="F65" s="18"/>
      <c r="G65" s="17"/>
      <c r="H65" s="39"/>
      <c r="I65" s="6"/>
      <c r="J65" s="7"/>
      <c r="K65" s="39"/>
      <c r="L65" s="6"/>
      <c r="M65" s="7"/>
      <c r="N65" s="39"/>
      <c r="O65" s="6"/>
    </row>
    <row r="66" spans="1:15" ht="15.75">
      <c r="A66" s="17"/>
      <c r="B66" s="1" t="s">
        <v>21</v>
      </c>
      <c r="C66" s="17"/>
      <c r="D66" s="17"/>
      <c r="E66" s="33"/>
      <c r="F66" s="18"/>
      <c r="G66" s="17"/>
      <c r="H66" s="39"/>
      <c r="I66" s="6"/>
      <c r="J66" s="7"/>
      <c r="K66" s="39"/>
      <c r="L66" s="6"/>
      <c r="M66" s="7"/>
      <c r="N66" s="39"/>
      <c r="O66" s="6"/>
    </row>
    <row r="67" spans="1:15" ht="12.75">
      <c r="A67" s="7"/>
      <c r="B67" s="2"/>
      <c r="C67" s="7"/>
      <c r="D67" s="7"/>
      <c r="E67" s="32"/>
      <c r="F67" s="6"/>
      <c r="G67" s="7"/>
      <c r="H67" s="39"/>
      <c r="I67" s="6"/>
      <c r="J67" s="7"/>
      <c r="K67" s="39"/>
      <c r="L67" s="6"/>
      <c r="M67" s="7"/>
      <c r="N67" s="39"/>
      <c r="O67" s="6"/>
    </row>
    <row r="68" spans="1:15" ht="12.75">
      <c r="A68" s="7"/>
      <c r="B68" s="3" t="s">
        <v>22</v>
      </c>
      <c r="C68" s="7"/>
      <c r="D68" s="7"/>
      <c r="E68" s="32"/>
      <c r="F68" s="6"/>
      <c r="G68" s="7"/>
      <c r="H68" s="39"/>
      <c r="I68" s="6"/>
      <c r="J68" s="7"/>
      <c r="K68" s="39"/>
      <c r="L68" s="6"/>
      <c r="M68" s="7"/>
      <c r="N68" s="39"/>
      <c r="O68" s="6"/>
    </row>
    <row r="69" spans="1:15" ht="12.75">
      <c r="A69" s="7"/>
      <c r="B69" s="3" t="s">
        <v>23</v>
      </c>
      <c r="C69" s="7"/>
      <c r="D69" s="7"/>
      <c r="E69" s="32"/>
      <c r="F69" s="6"/>
      <c r="G69" s="7"/>
      <c r="H69" s="39"/>
      <c r="I69" s="6"/>
      <c r="J69" s="7"/>
      <c r="K69" s="39"/>
      <c r="L69" s="7"/>
      <c r="M69" s="7"/>
      <c r="N69" s="39"/>
      <c r="O69" s="6"/>
    </row>
    <row r="70" spans="1:15" ht="12.75">
      <c r="A70" s="7"/>
      <c r="B70" s="3" t="s">
        <v>24</v>
      </c>
      <c r="C70" s="7"/>
      <c r="D70" s="7"/>
      <c r="E70" s="32"/>
      <c r="F70" s="6"/>
      <c r="G70" s="7"/>
      <c r="H70" s="39"/>
      <c r="I70" s="6"/>
      <c r="J70" s="7"/>
      <c r="K70" s="39"/>
      <c r="L70" s="7"/>
      <c r="M70" s="7"/>
      <c r="N70" s="39"/>
      <c r="O70" s="6"/>
    </row>
    <row r="71" spans="1:15" ht="14.25" customHeight="1">
      <c r="A71" s="7"/>
      <c r="B71" s="3"/>
      <c r="C71" s="7"/>
      <c r="D71" s="7"/>
      <c r="E71" s="32"/>
      <c r="F71" s="6"/>
      <c r="G71" s="7"/>
      <c r="H71" s="39"/>
      <c r="I71" s="6"/>
      <c r="J71" s="7"/>
      <c r="K71" s="39"/>
      <c r="L71" s="7"/>
      <c r="M71" s="7"/>
      <c r="N71" s="39"/>
      <c r="O71" s="6"/>
    </row>
    <row r="72" spans="1:15" ht="14.25" customHeight="1">
      <c r="A72" s="7"/>
      <c r="B72" s="3"/>
      <c r="C72" s="7"/>
      <c r="D72" s="7"/>
      <c r="E72" s="32"/>
      <c r="F72" s="6"/>
      <c r="G72" s="7"/>
      <c r="H72" s="39"/>
      <c r="I72" s="6"/>
      <c r="J72" s="7"/>
      <c r="K72" s="39"/>
      <c r="L72" s="7"/>
      <c r="M72" s="7"/>
      <c r="N72" s="39"/>
      <c r="O72" s="6"/>
    </row>
    <row r="73" spans="1:15" ht="14.25" customHeight="1">
      <c r="A73" s="7"/>
      <c r="B73" s="3"/>
      <c r="C73" s="7"/>
      <c r="D73" s="7"/>
      <c r="E73" s="32"/>
      <c r="F73" s="6"/>
      <c r="G73" s="7"/>
      <c r="H73" s="39"/>
      <c r="I73" s="6"/>
      <c r="J73" s="7"/>
      <c r="K73" s="39"/>
      <c r="L73" s="7"/>
      <c r="M73" s="7"/>
      <c r="N73" s="39"/>
      <c r="O73" s="6"/>
    </row>
    <row r="74" spans="1:15" ht="14.25" customHeight="1">
      <c r="A74" s="7"/>
      <c r="B74" s="3"/>
      <c r="C74" s="7"/>
      <c r="D74" s="7"/>
      <c r="E74" s="32"/>
      <c r="F74" s="6"/>
      <c r="G74" s="7"/>
      <c r="H74" s="39"/>
      <c r="I74" s="6"/>
      <c r="J74" s="7"/>
      <c r="K74" s="39"/>
      <c r="L74" s="7"/>
      <c r="M74" s="7"/>
      <c r="N74" s="39"/>
      <c r="O74" s="6"/>
    </row>
    <row r="75" spans="1:15" ht="14.25" customHeight="1">
      <c r="A75" s="7"/>
      <c r="B75" s="3"/>
      <c r="C75" s="7"/>
      <c r="D75" s="7"/>
      <c r="E75" s="32"/>
      <c r="F75" s="6"/>
      <c r="G75" s="7"/>
      <c r="H75" s="39"/>
      <c r="I75" s="6"/>
      <c r="J75" s="7"/>
      <c r="K75" s="39"/>
      <c r="L75" s="7"/>
      <c r="M75" s="7"/>
      <c r="N75" s="39"/>
      <c r="O75" s="6"/>
    </row>
    <row r="76" spans="1:15" ht="14.25" customHeight="1">
      <c r="A76" s="7"/>
      <c r="B76" s="3"/>
      <c r="C76" s="7"/>
      <c r="D76" s="7"/>
      <c r="E76" s="32"/>
      <c r="F76" s="6"/>
      <c r="G76" s="7"/>
      <c r="H76" s="39"/>
      <c r="I76" s="6"/>
      <c r="J76" s="7"/>
      <c r="K76" s="39"/>
      <c r="L76" s="7"/>
      <c r="M76" s="7"/>
      <c r="N76" s="39"/>
      <c r="O76" s="6"/>
    </row>
    <row r="77" spans="1:15" ht="12.75">
      <c r="A77" s="7"/>
      <c r="B77" s="3"/>
      <c r="C77" s="7"/>
      <c r="D77" s="7"/>
      <c r="E77" s="32"/>
      <c r="F77" s="6"/>
      <c r="G77" s="7"/>
      <c r="H77" s="39"/>
      <c r="I77" s="6"/>
      <c r="J77" s="7"/>
      <c r="K77" s="39"/>
      <c r="L77" s="7"/>
      <c r="M77" s="7"/>
      <c r="N77" s="39"/>
      <c r="O77" s="6"/>
    </row>
    <row r="78" spans="1:15" ht="12.75">
      <c r="A78" s="7"/>
      <c r="B78" s="3"/>
      <c r="C78" s="7"/>
      <c r="D78" s="7"/>
      <c r="E78" s="32"/>
      <c r="F78" s="6"/>
      <c r="G78" s="7"/>
      <c r="H78" s="39"/>
      <c r="I78" s="6"/>
      <c r="J78" s="7"/>
      <c r="K78" s="39"/>
      <c r="L78" s="7"/>
      <c r="M78" s="7"/>
      <c r="N78" s="39"/>
      <c r="O78" s="6"/>
    </row>
    <row r="79" spans="1:15" ht="12.75">
      <c r="A79" s="7"/>
      <c r="B79" s="3"/>
      <c r="C79" s="7"/>
      <c r="D79" s="7"/>
      <c r="E79" s="32"/>
      <c r="F79" s="6"/>
      <c r="G79" s="7"/>
      <c r="H79" s="39"/>
      <c r="I79" s="6"/>
      <c r="J79" s="7"/>
      <c r="K79" s="39"/>
      <c r="L79" s="7"/>
      <c r="M79" s="7"/>
      <c r="N79" s="39"/>
      <c r="O79" s="6"/>
    </row>
    <row r="80" spans="1:15" ht="12.75">
      <c r="A80" s="7"/>
      <c r="B80" s="3"/>
      <c r="C80" s="7"/>
      <c r="D80" s="7"/>
      <c r="E80" s="32"/>
      <c r="F80" s="6"/>
      <c r="G80" s="7"/>
      <c r="H80" s="39"/>
      <c r="I80" s="6"/>
      <c r="J80" s="7"/>
      <c r="K80" s="39"/>
      <c r="L80" s="7"/>
      <c r="M80" s="7"/>
      <c r="N80" s="39"/>
      <c r="O80" s="6"/>
    </row>
    <row r="81" spans="1:15" ht="12.75">
      <c r="A81" s="7"/>
      <c r="B81" s="3"/>
      <c r="C81" s="7"/>
      <c r="D81" s="7"/>
      <c r="E81" s="32"/>
      <c r="F81" s="6"/>
      <c r="G81" s="7"/>
      <c r="H81" s="39"/>
      <c r="I81" s="6"/>
      <c r="J81" s="7"/>
      <c r="K81" s="39"/>
      <c r="L81" s="7"/>
      <c r="M81" s="7"/>
      <c r="N81" s="39"/>
      <c r="O81" s="6"/>
    </row>
    <row r="82" spans="1:15" ht="15.75">
      <c r="A82" s="17"/>
      <c r="B82" s="17"/>
      <c r="C82" s="17"/>
      <c r="D82" s="17"/>
      <c r="E82" s="24"/>
      <c r="F82" s="18"/>
      <c r="G82" s="17"/>
      <c r="H82" s="34"/>
      <c r="I82" s="19" t="s">
        <v>12</v>
      </c>
      <c r="J82" s="17"/>
      <c r="K82" s="34"/>
      <c r="L82" s="18"/>
      <c r="M82" s="17"/>
      <c r="N82" s="34"/>
      <c r="O82" s="51"/>
    </row>
    <row r="83" spans="1:15" ht="15.75">
      <c r="A83" s="17"/>
      <c r="B83" s="17"/>
      <c r="C83" s="17"/>
      <c r="D83" s="17"/>
      <c r="E83" s="24" t="s">
        <v>13</v>
      </c>
      <c r="F83" s="18"/>
      <c r="G83" s="17"/>
      <c r="H83" s="34"/>
      <c r="I83" s="18"/>
      <c r="J83" s="17"/>
      <c r="K83" s="34"/>
      <c r="L83" s="18"/>
      <c r="M83" s="17"/>
      <c r="N83" s="34"/>
      <c r="O83" s="51"/>
    </row>
    <row r="84" spans="1:15" ht="15.75">
      <c r="A84" s="17"/>
      <c r="B84" s="17"/>
      <c r="C84" s="17"/>
      <c r="D84" s="17"/>
      <c r="E84" s="24" t="s">
        <v>14</v>
      </c>
      <c r="F84" s="18"/>
      <c r="G84" s="17"/>
      <c r="H84" s="34"/>
      <c r="I84" s="18"/>
      <c r="J84" s="17"/>
      <c r="K84" s="34"/>
      <c r="L84" s="18"/>
      <c r="M84" s="17"/>
      <c r="N84" s="34"/>
      <c r="O84" s="51"/>
    </row>
    <row r="85" spans="1:15" ht="15.75">
      <c r="A85" s="17"/>
      <c r="B85" s="17"/>
      <c r="C85" s="17"/>
      <c r="D85" s="17"/>
      <c r="E85" s="24" t="s">
        <v>15</v>
      </c>
      <c r="F85" s="18"/>
      <c r="G85" s="17"/>
      <c r="H85" s="34"/>
      <c r="I85" s="18"/>
      <c r="J85" s="17"/>
      <c r="K85" s="34"/>
      <c r="L85" s="18"/>
      <c r="M85" s="17"/>
      <c r="N85" s="34"/>
      <c r="O85" s="51"/>
    </row>
    <row r="86" spans="1:15" ht="15.75">
      <c r="A86" s="17"/>
      <c r="B86" s="17"/>
      <c r="C86" s="17"/>
      <c r="D86" s="17"/>
      <c r="E86" s="25" t="s">
        <v>16</v>
      </c>
      <c r="F86" s="18"/>
      <c r="G86" s="17"/>
      <c r="H86" s="34"/>
      <c r="I86" s="18"/>
      <c r="J86" s="17"/>
      <c r="K86" s="34"/>
      <c r="L86" s="18"/>
      <c r="M86" s="17"/>
      <c r="N86" s="34"/>
      <c r="O86" s="51"/>
    </row>
    <row r="87" spans="1:15" ht="15.75">
      <c r="A87" s="17"/>
      <c r="B87" s="17"/>
      <c r="C87" s="17"/>
      <c r="D87" s="17"/>
      <c r="E87" s="25" t="s">
        <v>17</v>
      </c>
      <c r="F87" s="18"/>
      <c r="G87" s="17"/>
      <c r="H87" s="34"/>
      <c r="I87" s="18"/>
      <c r="J87" s="17"/>
      <c r="K87" s="34"/>
      <c r="L87" s="18"/>
      <c r="M87" s="17"/>
      <c r="N87" s="34"/>
      <c r="O87" s="51"/>
    </row>
    <row r="88" spans="1:15" ht="15.75">
      <c r="A88" s="17"/>
      <c r="B88" s="20" t="s">
        <v>41</v>
      </c>
      <c r="C88" s="20"/>
      <c r="D88" s="20"/>
      <c r="E88" s="26"/>
      <c r="F88" s="21"/>
      <c r="G88" s="20"/>
      <c r="H88" s="35"/>
      <c r="I88" s="21"/>
      <c r="J88" s="20"/>
      <c r="K88" s="34"/>
      <c r="L88" s="18"/>
      <c r="M88" s="17"/>
      <c r="N88" s="34"/>
      <c r="O88" s="51"/>
    </row>
    <row r="89" spans="1:15" ht="15.75">
      <c r="A89" s="17"/>
      <c r="B89" s="17"/>
      <c r="C89" s="17"/>
      <c r="D89" s="17"/>
      <c r="E89" s="27" t="s">
        <v>18</v>
      </c>
      <c r="F89" s="18"/>
      <c r="G89" s="17"/>
      <c r="H89" s="34"/>
      <c r="I89" s="18"/>
      <c r="J89" s="17"/>
      <c r="K89" s="34"/>
      <c r="L89" s="18"/>
      <c r="M89" s="17"/>
      <c r="N89" s="34"/>
      <c r="O89" s="51"/>
    </row>
    <row r="90" spans="1:15" ht="15.75">
      <c r="A90" s="17"/>
      <c r="B90" s="17"/>
      <c r="C90" s="17"/>
      <c r="D90" s="17"/>
      <c r="E90" s="27" t="s">
        <v>19</v>
      </c>
      <c r="F90" s="18"/>
      <c r="G90" s="17"/>
      <c r="H90" s="34"/>
      <c r="I90" s="18"/>
      <c r="J90" s="17"/>
      <c r="K90" s="34"/>
      <c r="L90" s="18"/>
      <c r="M90" s="17"/>
      <c r="N90" s="34"/>
      <c r="O90" s="51"/>
    </row>
    <row r="91" spans="1:15" ht="15.75">
      <c r="A91" s="17"/>
      <c r="B91" s="17"/>
      <c r="C91" s="22" t="s">
        <v>62</v>
      </c>
      <c r="D91" s="22"/>
      <c r="E91" s="28"/>
      <c r="F91" s="23"/>
      <c r="G91" s="17"/>
      <c r="H91" s="34"/>
      <c r="I91" s="18"/>
      <c r="J91" s="17"/>
      <c r="K91" s="34"/>
      <c r="L91" s="18"/>
      <c r="M91" s="17"/>
      <c r="N91" s="34"/>
      <c r="O91" s="51"/>
    </row>
    <row r="92" spans="1:15" ht="12.75">
      <c r="A92" s="9"/>
      <c r="B92" s="9"/>
      <c r="C92" s="9"/>
      <c r="D92" s="9"/>
      <c r="E92" s="29"/>
      <c r="F92" s="10"/>
      <c r="G92" s="9"/>
      <c r="H92" s="36"/>
      <c r="I92" s="10"/>
      <c r="J92" s="9"/>
      <c r="K92" s="36"/>
      <c r="L92" s="10"/>
      <c r="M92" s="9"/>
      <c r="N92" s="36"/>
      <c r="O92" s="10"/>
    </row>
    <row r="93" spans="1:15" ht="12.75">
      <c r="A93" s="11"/>
      <c r="B93" s="11"/>
      <c r="C93" s="11"/>
      <c r="D93" s="109" t="s">
        <v>5</v>
      </c>
      <c r="E93" s="110"/>
      <c r="F93" s="111"/>
      <c r="G93" s="112" t="s">
        <v>6</v>
      </c>
      <c r="H93" s="113"/>
      <c r="I93" s="114"/>
      <c r="J93" s="112" t="s">
        <v>7</v>
      </c>
      <c r="K93" s="113"/>
      <c r="L93" s="114"/>
      <c r="M93" s="109" t="s">
        <v>5</v>
      </c>
      <c r="N93" s="110"/>
      <c r="O93" s="111"/>
    </row>
    <row r="94" spans="1:15" ht="12.75">
      <c r="A94" s="11" t="s">
        <v>0</v>
      </c>
      <c r="B94" s="11" t="s">
        <v>2</v>
      </c>
      <c r="C94" s="11" t="s">
        <v>4</v>
      </c>
      <c r="D94" s="108" t="s">
        <v>55</v>
      </c>
      <c r="E94" s="108"/>
      <c r="F94" s="108"/>
      <c r="G94" s="115"/>
      <c r="H94" s="116"/>
      <c r="I94" s="117"/>
      <c r="J94" s="115"/>
      <c r="K94" s="116"/>
      <c r="L94" s="117"/>
      <c r="M94" s="108" t="s">
        <v>60</v>
      </c>
      <c r="N94" s="108"/>
      <c r="O94" s="108"/>
    </row>
    <row r="95" spans="1:15" ht="25.5">
      <c r="A95" s="11" t="s">
        <v>1</v>
      </c>
      <c r="B95" s="11" t="s">
        <v>3</v>
      </c>
      <c r="C95" s="12"/>
      <c r="D95" s="11" t="s">
        <v>8</v>
      </c>
      <c r="E95" s="30" t="s">
        <v>9</v>
      </c>
      <c r="F95" s="13" t="s">
        <v>10</v>
      </c>
      <c r="G95" s="11"/>
      <c r="H95" s="37" t="s">
        <v>9</v>
      </c>
      <c r="I95" s="13" t="s">
        <v>10</v>
      </c>
      <c r="J95" s="11" t="s">
        <v>8</v>
      </c>
      <c r="K95" s="37" t="s">
        <v>9</v>
      </c>
      <c r="L95" s="13" t="s">
        <v>10</v>
      </c>
      <c r="M95" s="11" t="s">
        <v>11</v>
      </c>
      <c r="N95" s="37" t="s">
        <v>9</v>
      </c>
      <c r="O95" s="13" t="s">
        <v>10</v>
      </c>
    </row>
    <row r="96" spans="1:15" ht="12.75">
      <c r="A96" s="11">
        <v>1</v>
      </c>
      <c r="B96" s="11" t="s">
        <v>49</v>
      </c>
      <c r="C96" s="41" t="s">
        <v>27</v>
      </c>
      <c r="D96" s="11">
        <v>90</v>
      </c>
      <c r="E96" s="42">
        <v>1.29</v>
      </c>
      <c r="F96" s="13">
        <f>D96*E96</f>
        <v>116.10000000000001</v>
      </c>
      <c r="G96" s="41">
        <v>90</v>
      </c>
      <c r="H96" s="42">
        <v>1.29</v>
      </c>
      <c r="I96" s="43">
        <f>G96*H96</f>
        <v>116.10000000000001</v>
      </c>
      <c r="J96" s="11">
        <v>90</v>
      </c>
      <c r="K96" s="42">
        <v>1.29</v>
      </c>
      <c r="L96" s="13">
        <f>J96*K96</f>
        <v>116.10000000000001</v>
      </c>
      <c r="M96" s="11">
        <f>D96+G96-J96</f>
        <v>90</v>
      </c>
      <c r="N96" s="42">
        <v>1.29</v>
      </c>
      <c r="O96" s="13">
        <f>M96*N96</f>
        <v>116.10000000000001</v>
      </c>
    </row>
    <row r="97" spans="1:15" ht="12.75">
      <c r="A97" s="11">
        <v>2</v>
      </c>
      <c r="B97" s="11" t="s">
        <v>46</v>
      </c>
      <c r="C97" s="44" t="s">
        <v>30</v>
      </c>
      <c r="D97" s="11">
        <v>0</v>
      </c>
      <c r="E97" s="42">
        <v>265</v>
      </c>
      <c r="F97" s="13">
        <f>D97*E97</f>
        <v>0</v>
      </c>
      <c r="G97" s="41">
        <v>3</v>
      </c>
      <c r="H97" s="42">
        <v>265</v>
      </c>
      <c r="I97" s="43">
        <f>G97*H97</f>
        <v>795</v>
      </c>
      <c r="J97" s="11">
        <v>3</v>
      </c>
      <c r="K97" s="42">
        <v>265</v>
      </c>
      <c r="L97" s="13">
        <f>J97*K97</f>
        <v>795</v>
      </c>
      <c r="M97" s="11">
        <f>D97+G97-J97</f>
        <v>0</v>
      </c>
      <c r="N97" s="42">
        <v>265</v>
      </c>
      <c r="O97" s="13">
        <f>M97*N97</f>
        <v>0</v>
      </c>
    </row>
    <row r="98" spans="1:15" ht="12.75">
      <c r="A98" s="11">
        <v>3</v>
      </c>
      <c r="B98" s="11" t="s">
        <v>56</v>
      </c>
      <c r="C98" s="44" t="s">
        <v>31</v>
      </c>
      <c r="D98" s="11">
        <v>0</v>
      </c>
      <c r="E98" s="42">
        <v>5.9</v>
      </c>
      <c r="F98" s="13">
        <f>D98*E98</f>
        <v>0</v>
      </c>
      <c r="G98" s="41">
        <v>780</v>
      </c>
      <c r="H98" s="42">
        <v>5.9</v>
      </c>
      <c r="I98" s="43">
        <f>G98*H98</f>
        <v>4602</v>
      </c>
      <c r="J98" s="11">
        <v>90</v>
      </c>
      <c r="K98" s="42">
        <v>5.9</v>
      </c>
      <c r="L98" s="13">
        <f>J98*K98</f>
        <v>531</v>
      </c>
      <c r="M98" s="11">
        <f>D98+G98-J98</f>
        <v>690</v>
      </c>
      <c r="N98" s="42">
        <v>5.9</v>
      </c>
      <c r="O98" s="13">
        <f>M98*N98</f>
        <v>4071.0000000000005</v>
      </c>
    </row>
    <row r="99" spans="1:15" ht="12.75">
      <c r="A99" s="11">
        <v>4</v>
      </c>
      <c r="B99" s="11" t="s">
        <v>42</v>
      </c>
      <c r="C99" s="44" t="s">
        <v>27</v>
      </c>
      <c r="D99" s="11"/>
      <c r="E99" s="42">
        <v>0.76</v>
      </c>
      <c r="F99" s="13"/>
      <c r="G99" s="41">
        <v>120</v>
      </c>
      <c r="H99" s="42">
        <v>0.76</v>
      </c>
      <c r="I99" s="43">
        <f>G99*H99</f>
        <v>91.2</v>
      </c>
      <c r="J99" s="11"/>
      <c r="K99" s="42">
        <v>0.76</v>
      </c>
      <c r="L99" s="13"/>
      <c r="M99" s="11">
        <f>D99+G99-J99</f>
        <v>120</v>
      </c>
      <c r="N99" s="42">
        <v>0.76</v>
      </c>
      <c r="O99" s="13">
        <f>M99*N99</f>
        <v>91.2</v>
      </c>
    </row>
    <row r="100" spans="1:15" ht="12.75">
      <c r="A100" s="11"/>
      <c r="B100" s="14" t="s">
        <v>40</v>
      </c>
      <c r="C100" s="14"/>
      <c r="D100" s="14">
        <v>0</v>
      </c>
      <c r="E100" s="31"/>
      <c r="F100" s="15">
        <f>SUM(F96:F98)</f>
        <v>116.10000000000001</v>
      </c>
      <c r="G100" s="14"/>
      <c r="H100" s="38"/>
      <c r="I100" s="15">
        <f>SUM(I96:I99)</f>
        <v>5604.3</v>
      </c>
      <c r="J100" s="14"/>
      <c r="K100" s="38"/>
      <c r="L100" s="15">
        <f>SUM(L96:L98)</f>
        <v>1442.1</v>
      </c>
      <c r="M100" s="14"/>
      <c r="N100" s="38"/>
      <c r="O100" s="16">
        <f>SUM(O96:O99)</f>
        <v>4278.3</v>
      </c>
    </row>
    <row r="101" spans="1:15" ht="15">
      <c r="A101" s="17"/>
      <c r="B101" s="17"/>
      <c r="C101" s="17"/>
      <c r="D101" s="17"/>
      <c r="E101" s="33"/>
      <c r="F101" s="18"/>
      <c r="G101" s="17"/>
      <c r="H101" s="39"/>
      <c r="I101" s="6"/>
      <c r="J101" s="7"/>
      <c r="K101" s="39"/>
      <c r="L101" s="6"/>
      <c r="M101" s="7"/>
      <c r="N101" s="39"/>
      <c r="O101" s="6"/>
    </row>
    <row r="102" spans="1:15" ht="15.75">
      <c r="A102" s="17"/>
      <c r="B102" s="1" t="s">
        <v>20</v>
      </c>
      <c r="C102" s="17"/>
      <c r="D102" s="17"/>
      <c r="E102" s="33"/>
      <c r="F102" s="18"/>
      <c r="G102" s="17"/>
      <c r="H102" s="39"/>
      <c r="I102" s="6"/>
      <c r="J102" s="7"/>
      <c r="K102" s="39"/>
      <c r="L102" s="6"/>
      <c r="M102" s="7"/>
      <c r="N102" s="39"/>
      <c r="O102" s="6"/>
    </row>
    <row r="103" spans="1:15" ht="15.75">
      <c r="A103" s="17"/>
      <c r="B103" s="1"/>
      <c r="C103" s="17"/>
      <c r="D103" s="17"/>
      <c r="E103" s="33"/>
      <c r="F103" s="18"/>
      <c r="G103" s="17"/>
      <c r="H103" s="39"/>
      <c r="I103" s="6"/>
      <c r="J103" s="7"/>
      <c r="K103" s="39"/>
      <c r="L103" s="6"/>
      <c r="M103" s="7"/>
      <c r="N103" s="39"/>
      <c r="O103" s="6"/>
    </row>
    <row r="104" spans="1:15" ht="15.75">
      <c r="A104" s="17"/>
      <c r="B104" s="1" t="s">
        <v>21</v>
      </c>
      <c r="C104" s="17"/>
      <c r="D104" s="17"/>
      <c r="E104" s="33"/>
      <c r="F104" s="18"/>
      <c r="G104" s="17"/>
      <c r="H104" s="39"/>
      <c r="I104" s="6"/>
      <c r="J104" s="7"/>
      <c r="K104" s="39"/>
      <c r="L104" s="6"/>
      <c r="M104" s="7"/>
      <c r="N104" s="39"/>
      <c r="O104" s="6"/>
    </row>
    <row r="105" spans="1:15" ht="12.75">
      <c r="A105" s="7"/>
      <c r="B105" s="2"/>
      <c r="C105" s="7"/>
      <c r="D105" s="7"/>
      <c r="E105" s="32"/>
      <c r="F105" s="6"/>
      <c r="G105" s="7"/>
      <c r="H105" s="39"/>
      <c r="I105" s="6"/>
      <c r="J105" s="7"/>
      <c r="K105" s="39"/>
      <c r="L105" s="6"/>
      <c r="M105" s="7"/>
      <c r="N105" s="39"/>
      <c r="O105" s="6"/>
    </row>
    <row r="106" spans="1:15" ht="12.75">
      <c r="A106" s="7"/>
      <c r="B106" s="3" t="s">
        <v>22</v>
      </c>
      <c r="C106" s="7"/>
      <c r="D106" s="7"/>
      <c r="E106" s="32"/>
      <c r="F106" s="6"/>
      <c r="G106" s="7"/>
      <c r="H106" s="39"/>
      <c r="I106" s="6"/>
      <c r="J106" s="7"/>
      <c r="K106" s="39"/>
      <c r="L106" s="6"/>
      <c r="M106" s="7"/>
      <c r="N106" s="39"/>
      <c r="O106" s="6"/>
    </row>
    <row r="107" spans="1:15" ht="12.75">
      <c r="A107" s="7"/>
      <c r="B107" s="3" t="s">
        <v>23</v>
      </c>
      <c r="C107" s="7"/>
      <c r="D107" s="7"/>
      <c r="E107" s="32"/>
      <c r="F107" s="6"/>
      <c r="G107" s="7"/>
      <c r="H107" s="39"/>
      <c r="I107" s="6"/>
      <c r="J107" s="7"/>
      <c r="K107" s="39"/>
      <c r="L107" s="7"/>
      <c r="M107" s="7"/>
      <c r="N107" s="39"/>
      <c r="O107" s="6"/>
    </row>
    <row r="108" spans="1:15" ht="12.75">
      <c r="A108" s="7"/>
      <c r="B108" s="3" t="s">
        <v>24</v>
      </c>
      <c r="C108" s="7"/>
      <c r="D108" s="7"/>
      <c r="E108" s="32"/>
      <c r="F108" s="6"/>
      <c r="G108" s="7"/>
      <c r="H108" s="39"/>
      <c r="I108" s="6"/>
      <c r="J108" s="7"/>
      <c r="K108" s="39"/>
      <c r="L108" s="7"/>
      <c r="M108" s="7"/>
      <c r="N108" s="39"/>
      <c r="O108" s="6"/>
    </row>
    <row r="109" spans="1:15" ht="12.75">
      <c r="A109" s="7"/>
      <c r="B109" s="3"/>
      <c r="C109" s="7"/>
      <c r="D109" s="7"/>
      <c r="E109" s="32"/>
      <c r="F109" s="6"/>
      <c r="G109" s="7"/>
      <c r="H109" s="39"/>
      <c r="I109" s="6"/>
      <c r="J109" s="7"/>
      <c r="K109" s="39"/>
      <c r="L109" s="7"/>
      <c r="M109" s="7"/>
      <c r="N109" s="39"/>
      <c r="O109" s="6"/>
    </row>
    <row r="110" spans="1:15" ht="12.75">
      <c r="A110" s="7"/>
      <c r="B110" s="3"/>
      <c r="C110" s="7"/>
      <c r="D110" s="7"/>
      <c r="E110" s="32"/>
      <c r="F110" s="6"/>
      <c r="G110" s="7"/>
      <c r="H110" s="39"/>
      <c r="I110" s="6"/>
      <c r="J110" s="7"/>
      <c r="K110" s="39"/>
      <c r="L110" s="7"/>
      <c r="M110" s="7"/>
      <c r="N110" s="39"/>
      <c r="O110" s="6"/>
    </row>
    <row r="111" spans="1:15" ht="12.75">
      <c r="A111" s="7"/>
      <c r="B111" s="3"/>
      <c r="C111" s="7"/>
      <c r="D111" s="7"/>
      <c r="E111" s="32"/>
      <c r="F111" s="6"/>
      <c r="G111" s="7"/>
      <c r="H111" s="39"/>
      <c r="I111" s="6"/>
      <c r="J111" s="7"/>
      <c r="K111" s="39"/>
      <c r="L111" s="7"/>
      <c r="M111" s="7"/>
      <c r="N111" s="39"/>
      <c r="O111" s="6"/>
    </row>
    <row r="112" spans="1:15" ht="12.75">
      <c r="A112" s="7"/>
      <c r="B112" s="3"/>
      <c r="C112" s="7"/>
      <c r="D112" s="7"/>
      <c r="E112" s="32"/>
      <c r="F112" s="6"/>
      <c r="G112" s="7"/>
      <c r="H112" s="39"/>
      <c r="I112" s="6"/>
      <c r="J112" s="7"/>
      <c r="K112" s="39"/>
      <c r="L112" s="7"/>
      <c r="M112" s="7"/>
      <c r="N112" s="39"/>
      <c r="O112" s="6"/>
    </row>
    <row r="113" spans="1:15" ht="12.75">
      <c r="A113" s="7"/>
      <c r="B113" s="3"/>
      <c r="C113" s="7"/>
      <c r="D113" s="7"/>
      <c r="E113" s="32"/>
      <c r="F113" s="6"/>
      <c r="G113" s="7"/>
      <c r="H113" s="39"/>
      <c r="I113" s="6"/>
      <c r="J113" s="7"/>
      <c r="K113" s="39"/>
      <c r="L113" s="7"/>
      <c r="M113" s="7"/>
      <c r="N113" s="39"/>
      <c r="O113" s="6"/>
    </row>
    <row r="114" spans="1:15" ht="12.75">
      <c r="A114" s="7"/>
      <c r="B114" s="3"/>
      <c r="C114" s="7"/>
      <c r="D114" s="7"/>
      <c r="E114" s="32"/>
      <c r="F114" s="6"/>
      <c r="G114" s="7"/>
      <c r="H114" s="39"/>
      <c r="I114" s="6"/>
      <c r="J114" s="7"/>
      <c r="K114" s="39"/>
      <c r="L114" s="7"/>
      <c r="M114" s="7"/>
      <c r="N114" s="39"/>
      <c r="O114" s="6"/>
    </row>
    <row r="115" spans="1:15" ht="12.75">
      <c r="A115" s="7"/>
      <c r="B115" s="3"/>
      <c r="C115" s="7"/>
      <c r="D115" s="7"/>
      <c r="E115" s="32"/>
      <c r="F115" s="6"/>
      <c r="G115" s="7"/>
      <c r="H115" s="39"/>
      <c r="I115" s="6"/>
      <c r="J115" s="7"/>
      <c r="K115" s="39"/>
      <c r="L115" s="7"/>
      <c r="M115" s="7"/>
      <c r="N115" s="39"/>
      <c r="O115" s="6"/>
    </row>
    <row r="116" spans="1:15" ht="12.75">
      <c r="A116" s="7"/>
      <c r="B116" s="3"/>
      <c r="C116" s="7"/>
      <c r="D116" s="7"/>
      <c r="E116" s="32"/>
      <c r="F116" s="6"/>
      <c r="G116" s="7"/>
      <c r="H116" s="39"/>
      <c r="I116" s="6"/>
      <c r="J116" s="7"/>
      <c r="K116" s="39"/>
      <c r="L116" s="7"/>
      <c r="M116" s="7"/>
      <c r="N116" s="39"/>
      <c r="O116" s="6"/>
    </row>
    <row r="117" spans="1:15" ht="12.75">
      <c r="A117" s="7"/>
      <c r="B117" s="3"/>
      <c r="C117" s="7"/>
      <c r="D117" s="7"/>
      <c r="E117" s="32"/>
      <c r="F117" s="6"/>
      <c r="G117" s="7"/>
      <c r="H117" s="39"/>
      <c r="I117" s="6"/>
      <c r="J117" s="7"/>
      <c r="K117" s="39"/>
      <c r="L117" s="7"/>
      <c r="M117" s="7"/>
      <c r="N117" s="39"/>
      <c r="O117" s="6"/>
    </row>
    <row r="118" spans="1:15" ht="12.75">
      <c r="A118" s="7"/>
      <c r="B118" s="3"/>
      <c r="C118" s="7"/>
      <c r="D118" s="7"/>
      <c r="E118" s="32"/>
      <c r="F118" s="6"/>
      <c r="G118" s="7"/>
      <c r="H118" s="39"/>
      <c r="I118" s="6"/>
      <c r="J118" s="7"/>
      <c r="K118" s="39"/>
      <c r="L118" s="7"/>
      <c r="M118" s="7"/>
      <c r="N118" s="39"/>
      <c r="O118" s="6"/>
    </row>
    <row r="119" spans="1:15" ht="12.75">
      <c r="A119" s="7"/>
      <c r="B119" s="3"/>
      <c r="C119" s="7"/>
      <c r="D119" s="7"/>
      <c r="E119" s="32"/>
      <c r="F119" s="6"/>
      <c r="G119" s="7"/>
      <c r="H119" s="39"/>
      <c r="I119" s="6"/>
      <c r="J119" s="7"/>
      <c r="K119" s="39"/>
      <c r="L119" s="7"/>
      <c r="M119" s="7"/>
      <c r="N119" s="39"/>
      <c r="O119" s="6"/>
    </row>
    <row r="120" spans="1:15" ht="12.75">
      <c r="A120" s="7"/>
      <c r="B120" s="3"/>
      <c r="C120" s="7"/>
      <c r="D120" s="7"/>
      <c r="E120" s="32"/>
      <c r="F120" s="6"/>
      <c r="G120" s="7"/>
      <c r="H120" s="39"/>
      <c r="I120" s="6"/>
      <c r="J120" s="7"/>
      <c r="K120" s="39"/>
      <c r="L120" s="7"/>
      <c r="M120" s="7"/>
      <c r="N120" s="39"/>
      <c r="O120" s="6"/>
    </row>
    <row r="121" spans="1:15" ht="12.75">
      <c r="A121" s="7"/>
      <c r="B121" s="3"/>
      <c r="C121" s="7"/>
      <c r="D121" s="7"/>
      <c r="E121" s="32"/>
      <c r="F121" s="6"/>
      <c r="G121" s="7"/>
      <c r="H121" s="39"/>
      <c r="I121" s="6"/>
      <c r="J121" s="7"/>
      <c r="K121" s="39"/>
      <c r="L121" s="7"/>
      <c r="M121" s="7"/>
      <c r="N121" s="39"/>
      <c r="O121" s="6"/>
    </row>
    <row r="122" spans="1:15" ht="12.75">
      <c r="A122" s="7"/>
      <c r="B122" s="3"/>
      <c r="C122" s="7"/>
      <c r="D122" s="7"/>
      <c r="E122" s="32"/>
      <c r="F122" s="6"/>
      <c r="G122" s="7"/>
      <c r="H122" s="39"/>
      <c r="I122" s="6"/>
      <c r="J122" s="7"/>
      <c r="K122" s="39"/>
      <c r="L122" s="7"/>
      <c r="M122" s="7"/>
      <c r="N122" s="39"/>
      <c r="O122" s="6"/>
    </row>
    <row r="123" spans="1:15" ht="15.75">
      <c r="A123" s="17"/>
      <c r="B123" s="17"/>
      <c r="C123" s="17"/>
      <c r="D123" s="17"/>
      <c r="E123" s="24"/>
      <c r="F123" s="18"/>
      <c r="G123" s="17"/>
      <c r="H123" s="34"/>
      <c r="I123" s="8" t="s">
        <v>12</v>
      </c>
      <c r="J123" s="49"/>
      <c r="K123" s="50"/>
      <c r="L123" s="51"/>
      <c r="M123" s="49"/>
      <c r="N123" s="50"/>
      <c r="O123" s="51"/>
    </row>
    <row r="124" spans="1:15" ht="15.75">
      <c r="A124" s="17"/>
      <c r="B124" s="17"/>
      <c r="C124" s="17"/>
      <c r="D124" s="17"/>
      <c r="E124" s="24" t="s">
        <v>13</v>
      </c>
      <c r="F124" s="18"/>
      <c r="G124" s="17"/>
      <c r="H124" s="34"/>
      <c r="I124" s="51"/>
      <c r="J124" s="49"/>
      <c r="K124" s="50"/>
      <c r="L124" s="51"/>
      <c r="M124" s="49"/>
      <c r="N124" s="50"/>
      <c r="O124" s="51"/>
    </row>
    <row r="125" spans="1:15" ht="15.75">
      <c r="A125" s="17"/>
      <c r="B125" s="17"/>
      <c r="C125" s="17"/>
      <c r="D125" s="17"/>
      <c r="E125" s="24" t="s">
        <v>14</v>
      </c>
      <c r="F125" s="18"/>
      <c r="G125" s="17"/>
      <c r="H125" s="34"/>
      <c r="I125" s="51"/>
      <c r="J125" s="49"/>
      <c r="K125" s="50"/>
      <c r="L125" s="51"/>
      <c r="M125" s="49"/>
      <c r="N125" s="50"/>
      <c r="O125" s="51"/>
    </row>
    <row r="126" spans="1:15" ht="15.75">
      <c r="A126" s="17"/>
      <c r="B126" s="17"/>
      <c r="C126" s="17"/>
      <c r="D126" s="17"/>
      <c r="E126" s="24" t="s">
        <v>15</v>
      </c>
      <c r="F126" s="18"/>
      <c r="G126" s="17"/>
      <c r="H126" s="34"/>
      <c r="I126" s="51"/>
      <c r="J126" s="49"/>
      <c r="K126" s="50"/>
      <c r="L126" s="51"/>
      <c r="M126" s="49"/>
      <c r="N126" s="50"/>
      <c r="O126" s="51"/>
    </row>
    <row r="127" spans="1:15" ht="15.75">
      <c r="A127" s="17"/>
      <c r="B127" s="17"/>
      <c r="C127" s="17"/>
      <c r="D127" s="17"/>
      <c r="E127" s="25" t="s">
        <v>16</v>
      </c>
      <c r="F127" s="18"/>
      <c r="G127" s="17"/>
      <c r="H127" s="34"/>
      <c r="I127" s="51"/>
      <c r="J127" s="49"/>
      <c r="K127" s="50"/>
      <c r="L127" s="51"/>
      <c r="M127" s="49"/>
      <c r="N127" s="50"/>
      <c r="O127" s="51"/>
    </row>
    <row r="128" spans="1:15" ht="15.75">
      <c r="A128" s="17"/>
      <c r="B128" s="17"/>
      <c r="C128" s="17"/>
      <c r="D128" s="17"/>
      <c r="E128" s="25" t="s">
        <v>17</v>
      </c>
      <c r="F128" s="18"/>
      <c r="G128" s="17"/>
      <c r="H128" s="34"/>
      <c r="I128" s="18"/>
      <c r="J128" s="17"/>
      <c r="K128" s="34"/>
      <c r="L128" s="18"/>
      <c r="M128" s="17"/>
      <c r="N128" s="34"/>
      <c r="O128" s="18"/>
    </row>
    <row r="129" spans="1:15" ht="15.75">
      <c r="A129" s="17"/>
      <c r="B129" s="20" t="s">
        <v>58</v>
      </c>
      <c r="C129" s="20"/>
      <c r="D129" s="20"/>
      <c r="E129" s="26"/>
      <c r="F129" s="21"/>
      <c r="G129" s="20"/>
      <c r="H129" s="35"/>
      <c r="I129" s="21"/>
      <c r="J129" s="20"/>
      <c r="K129" s="34"/>
      <c r="L129" s="18"/>
      <c r="M129" s="17"/>
      <c r="N129" s="34"/>
      <c r="O129" s="18"/>
    </row>
    <row r="130" spans="1:15" ht="15.75">
      <c r="A130" s="17"/>
      <c r="B130" s="17"/>
      <c r="C130" s="17"/>
      <c r="D130" s="17"/>
      <c r="E130" s="27" t="s">
        <v>18</v>
      </c>
      <c r="F130" s="18"/>
      <c r="G130" s="17"/>
      <c r="H130" s="34"/>
      <c r="I130" s="18"/>
      <c r="J130" s="17"/>
      <c r="K130" s="34"/>
      <c r="L130" s="18"/>
      <c r="M130" s="17"/>
      <c r="N130" s="34"/>
      <c r="O130" s="18"/>
    </row>
    <row r="131" spans="1:15" ht="15.75">
      <c r="A131" s="17"/>
      <c r="B131" s="17"/>
      <c r="C131" s="17"/>
      <c r="D131" s="17"/>
      <c r="E131" s="27" t="s">
        <v>19</v>
      </c>
      <c r="F131" s="18"/>
      <c r="G131" s="17"/>
      <c r="H131" s="34"/>
      <c r="I131" s="18"/>
      <c r="J131" s="17"/>
      <c r="K131" s="34"/>
      <c r="L131" s="18"/>
      <c r="M131" s="17"/>
      <c r="N131" s="34"/>
      <c r="O131" s="18"/>
    </row>
    <row r="132" spans="1:15" ht="15.75">
      <c r="A132" s="17"/>
      <c r="B132" s="17"/>
      <c r="C132" s="22" t="s">
        <v>63</v>
      </c>
      <c r="D132" s="22"/>
      <c r="E132" s="28"/>
      <c r="F132" s="23"/>
      <c r="G132" s="17"/>
      <c r="H132" s="34"/>
      <c r="I132" s="18"/>
      <c r="J132" s="17"/>
      <c r="K132" s="34"/>
      <c r="L132" s="18"/>
      <c r="M132" s="17"/>
      <c r="N132" s="34"/>
      <c r="O132" s="18"/>
    </row>
    <row r="133" spans="1:15" ht="12.75">
      <c r="A133" s="9"/>
      <c r="B133" s="9"/>
      <c r="C133" s="9"/>
      <c r="D133" s="9"/>
      <c r="E133" s="29"/>
      <c r="F133" s="10"/>
      <c r="G133" s="9"/>
      <c r="H133" s="36"/>
      <c r="I133" s="10"/>
      <c r="J133" s="9"/>
      <c r="K133" s="36"/>
      <c r="L133" s="10"/>
      <c r="M133" s="9"/>
      <c r="N133" s="36"/>
      <c r="O133" s="10"/>
    </row>
    <row r="134" spans="1:15" ht="12.75">
      <c r="A134" s="11"/>
      <c r="B134" s="11"/>
      <c r="C134" s="11"/>
      <c r="D134" s="108" t="s">
        <v>5</v>
      </c>
      <c r="E134" s="108"/>
      <c r="F134" s="108"/>
      <c r="G134" s="108" t="s">
        <v>6</v>
      </c>
      <c r="H134" s="108"/>
      <c r="I134" s="108"/>
      <c r="J134" s="108" t="s">
        <v>7</v>
      </c>
      <c r="K134" s="108"/>
      <c r="L134" s="108"/>
      <c r="M134" s="108" t="s">
        <v>5</v>
      </c>
      <c r="N134" s="108"/>
      <c r="O134" s="108"/>
    </row>
    <row r="135" spans="1:15" ht="12.75">
      <c r="A135" s="11" t="s">
        <v>0</v>
      </c>
      <c r="B135" s="11" t="s">
        <v>2</v>
      </c>
      <c r="C135" s="11" t="s">
        <v>4</v>
      </c>
      <c r="D135" s="108" t="s">
        <v>55</v>
      </c>
      <c r="E135" s="108"/>
      <c r="F135" s="108"/>
      <c r="G135" s="108"/>
      <c r="H135" s="108"/>
      <c r="I135" s="108"/>
      <c r="J135" s="108"/>
      <c r="K135" s="108"/>
      <c r="L135" s="108"/>
      <c r="M135" s="108" t="s">
        <v>60</v>
      </c>
      <c r="N135" s="108"/>
      <c r="O135" s="108"/>
    </row>
    <row r="136" spans="1:15" ht="25.5">
      <c r="A136" s="11" t="s">
        <v>1</v>
      </c>
      <c r="B136" s="11" t="s">
        <v>3</v>
      </c>
      <c r="C136" s="12"/>
      <c r="D136" s="11" t="s">
        <v>8</v>
      </c>
      <c r="E136" s="30" t="s">
        <v>9</v>
      </c>
      <c r="F136" s="13" t="s">
        <v>10</v>
      </c>
      <c r="G136" s="11"/>
      <c r="H136" s="37" t="s">
        <v>9</v>
      </c>
      <c r="I136" s="13" t="s">
        <v>10</v>
      </c>
      <c r="J136" s="11" t="s">
        <v>8</v>
      </c>
      <c r="K136" s="37" t="s">
        <v>9</v>
      </c>
      <c r="L136" s="13" t="s">
        <v>10</v>
      </c>
      <c r="M136" s="11" t="s">
        <v>11</v>
      </c>
      <c r="N136" s="37" t="s">
        <v>9</v>
      </c>
      <c r="O136" s="13" t="s">
        <v>10</v>
      </c>
    </row>
    <row r="137" spans="1:15" ht="15.75">
      <c r="A137" s="11">
        <v>1</v>
      </c>
      <c r="B137" s="11" t="s">
        <v>51</v>
      </c>
      <c r="C137" s="40" t="s">
        <v>33</v>
      </c>
      <c r="D137" s="41">
        <v>0</v>
      </c>
      <c r="E137" s="45">
        <v>78.02551</v>
      </c>
      <c r="F137" s="13">
        <f>D137*E137</f>
        <v>0</v>
      </c>
      <c r="G137" s="41">
        <v>60</v>
      </c>
      <c r="H137" s="45">
        <v>78.02551</v>
      </c>
      <c r="I137" s="13">
        <f>G137*H137</f>
        <v>4681.5306</v>
      </c>
      <c r="J137" s="11">
        <v>30</v>
      </c>
      <c r="K137" s="45">
        <v>78.02551</v>
      </c>
      <c r="L137" s="13">
        <f>J137*K137</f>
        <v>2340.7653</v>
      </c>
      <c r="M137" s="11">
        <f>D137+G137-J137</f>
        <v>30</v>
      </c>
      <c r="N137" s="45">
        <v>78.02551</v>
      </c>
      <c r="O137" s="13">
        <v>2340.76</v>
      </c>
    </row>
    <row r="138" spans="1:15" ht="15.75">
      <c r="A138" s="11">
        <v>2</v>
      </c>
      <c r="B138" s="11" t="s">
        <v>44</v>
      </c>
      <c r="C138" s="40" t="s">
        <v>27</v>
      </c>
      <c r="D138" s="41">
        <v>0</v>
      </c>
      <c r="E138" s="45">
        <v>0.966853</v>
      </c>
      <c r="F138" s="13">
        <f>D138*E138</f>
        <v>0</v>
      </c>
      <c r="G138" s="41">
        <v>180</v>
      </c>
      <c r="H138" s="45">
        <v>0.966853</v>
      </c>
      <c r="I138" s="13">
        <f>G138*H138</f>
        <v>174.03354</v>
      </c>
      <c r="J138" s="11"/>
      <c r="K138" s="45">
        <v>0.966853</v>
      </c>
      <c r="L138" s="13">
        <f>J138*K138</f>
        <v>0</v>
      </c>
      <c r="M138" s="11">
        <f>D138+G138-J138</f>
        <v>180</v>
      </c>
      <c r="N138" s="45">
        <v>0.966853</v>
      </c>
      <c r="O138" s="13">
        <f>F138+I138-L138</f>
        <v>174.03354</v>
      </c>
    </row>
    <row r="139" spans="1:15" ht="15.75">
      <c r="A139" s="11">
        <v>3</v>
      </c>
      <c r="B139" s="11" t="s">
        <v>45</v>
      </c>
      <c r="C139" s="40" t="s">
        <v>31</v>
      </c>
      <c r="D139" s="41">
        <v>0</v>
      </c>
      <c r="E139" s="47">
        <v>4.845704</v>
      </c>
      <c r="F139" s="13">
        <f>D139*E139</f>
        <v>0</v>
      </c>
      <c r="G139" s="41">
        <v>180</v>
      </c>
      <c r="H139" s="47">
        <v>4.845704</v>
      </c>
      <c r="I139" s="13">
        <f>G139*H139</f>
        <v>872.2267199999999</v>
      </c>
      <c r="J139" s="11"/>
      <c r="K139" s="47">
        <v>4.845704</v>
      </c>
      <c r="L139" s="13">
        <f>J139*K139</f>
        <v>0</v>
      </c>
      <c r="M139" s="11">
        <f>D139+G139-J139</f>
        <v>180</v>
      </c>
      <c r="N139" s="47">
        <v>4.845704</v>
      </c>
      <c r="O139" s="13">
        <f>M139*N139</f>
        <v>872.2267199999999</v>
      </c>
    </row>
    <row r="140" spans="1:15" ht="15.75">
      <c r="A140" s="11">
        <v>4</v>
      </c>
      <c r="B140" s="11" t="s">
        <v>42</v>
      </c>
      <c r="C140" s="40" t="s">
        <v>27</v>
      </c>
      <c r="D140" s="41">
        <v>0</v>
      </c>
      <c r="E140" s="45">
        <v>0.627451</v>
      </c>
      <c r="F140" s="13">
        <f>D140*E140</f>
        <v>0</v>
      </c>
      <c r="G140" s="41">
        <v>120</v>
      </c>
      <c r="H140" s="45">
        <v>0.627451</v>
      </c>
      <c r="I140" s="13">
        <f>G140*H140</f>
        <v>75.29411999999999</v>
      </c>
      <c r="J140" s="11"/>
      <c r="K140" s="45">
        <v>0.627451</v>
      </c>
      <c r="L140" s="13">
        <f>J140*K140</f>
        <v>0</v>
      </c>
      <c r="M140" s="11">
        <f>D140+G140-J140</f>
        <v>120</v>
      </c>
      <c r="N140" s="45">
        <v>0.627451</v>
      </c>
      <c r="O140" s="13">
        <f>F140+I140-L140</f>
        <v>75.29411999999999</v>
      </c>
    </row>
    <row r="141" spans="1:15" ht="15.75">
      <c r="A141" s="11">
        <v>5</v>
      </c>
      <c r="B141" s="11" t="s">
        <v>50</v>
      </c>
      <c r="C141" s="40" t="s">
        <v>48</v>
      </c>
      <c r="D141" s="41">
        <v>0</v>
      </c>
      <c r="E141" s="45">
        <v>18.8809</v>
      </c>
      <c r="F141" s="13">
        <f>D141*E141</f>
        <v>0</v>
      </c>
      <c r="G141" s="41">
        <v>60</v>
      </c>
      <c r="H141" s="45">
        <v>18.8809</v>
      </c>
      <c r="I141" s="13">
        <f>G141*H141</f>
        <v>1132.854</v>
      </c>
      <c r="J141" s="11"/>
      <c r="K141" s="45">
        <v>18.8809</v>
      </c>
      <c r="L141" s="13">
        <f>J141*K141</f>
        <v>0</v>
      </c>
      <c r="M141" s="11">
        <f>D141+G141-J141</f>
        <v>60</v>
      </c>
      <c r="N141" s="45">
        <v>18.8809</v>
      </c>
      <c r="O141" s="13">
        <f>F141+I141-L141</f>
        <v>1132.854</v>
      </c>
    </row>
    <row r="142" spans="1:15" ht="12.75">
      <c r="A142" s="11"/>
      <c r="B142" s="14" t="s">
        <v>40</v>
      </c>
      <c r="C142" s="14"/>
      <c r="D142" s="14"/>
      <c r="E142" s="31"/>
      <c r="F142" s="15"/>
      <c r="G142" s="14"/>
      <c r="H142" s="38"/>
      <c r="I142" s="15">
        <v>6935.93</v>
      </c>
      <c r="J142" s="14"/>
      <c r="K142" s="38"/>
      <c r="L142" s="15">
        <f>SUM(L137:L141)</f>
        <v>2340.7653</v>
      </c>
      <c r="M142" s="14"/>
      <c r="N142" s="38"/>
      <c r="O142" s="16">
        <v>4595.16</v>
      </c>
    </row>
    <row r="143" spans="1:15" ht="12.75">
      <c r="A143" s="5"/>
      <c r="B143" s="7"/>
      <c r="C143" s="7"/>
      <c r="D143" s="7"/>
      <c r="E143" s="32"/>
      <c r="F143" s="6"/>
      <c r="G143" s="7"/>
      <c r="H143" s="39"/>
      <c r="I143" s="6"/>
      <c r="J143" s="7"/>
      <c r="K143" s="39"/>
      <c r="L143" s="6"/>
      <c r="M143" s="7"/>
      <c r="N143" s="39"/>
      <c r="O143" s="6"/>
    </row>
    <row r="144" spans="1:15" ht="15.75">
      <c r="A144" s="17"/>
      <c r="B144" s="1" t="s">
        <v>20</v>
      </c>
      <c r="C144" s="17"/>
      <c r="D144" s="17"/>
      <c r="E144" s="33"/>
      <c r="F144" s="18"/>
      <c r="G144" s="17"/>
      <c r="H144" s="39"/>
      <c r="I144" s="6"/>
      <c r="J144" s="7"/>
      <c r="K144" s="39"/>
      <c r="L144" s="6"/>
      <c r="M144" s="7"/>
      <c r="N144" s="39"/>
      <c r="O144" s="6"/>
    </row>
    <row r="145" spans="1:15" ht="15.75">
      <c r="A145" s="17"/>
      <c r="B145" s="1"/>
      <c r="C145" s="17"/>
      <c r="D145" s="17"/>
      <c r="E145" s="33"/>
      <c r="F145" s="18"/>
      <c r="G145" s="17"/>
      <c r="H145" s="39"/>
      <c r="I145" s="6"/>
      <c r="J145" s="7"/>
      <c r="K145" s="39"/>
      <c r="L145" s="6"/>
      <c r="M145" s="7"/>
      <c r="N145" s="39"/>
      <c r="O145" s="6"/>
    </row>
    <row r="146" spans="1:15" ht="15.75">
      <c r="A146" s="17"/>
      <c r="B146" s="1" t="s">
        <v>21</v>
      </c>
      <c r="C146" s="17"/>
      <c r="D146" s="17"/>
      <c r="E146" s="33"/>
      <c r="F146" s="18"/>
      <c r="G146" s="17"/>
      <c r="H146" s="39"/>
      <c r="I146" s="6"/>
      <c r="J146" s="7"/>
      <c r="K146" s="39"/>
      <c r="L146" s="6"/>
      <c r="M146" s="7"/>
      <c r="N146" s="39"/>
      <c r="O146" s="6"/>
    </row>
    <row r="147" spans="1:15" ht="12.75">
      <c r="A147" s="7"/>
      <c r="B147" s="2"/>
      <c r="C147" s="7"/>
      <c r="D147" s="7"/>
      <c r="E147" s="32"/>
      <c r="F147" s="6"/>
      <c r="G147" s="7"/>
      <c r="H147" s="39"/>
      <c r="I147" s="6"/>
      <c r="J147" s="7"/>
      <c r="K147" s="39"/>
      <c r="L147" s="6"/>
      <c r="M147" s="7"/>
      <c r="N147" s="39"/>
      <c r="O147" s="6"/>
    </row>
    <row r="148" spans="1:15" ht="12.75">
      <c r="A148" s="7"/>
      <c r="B148" s="3" t="s">
        <v>22</v>
      </c>
      <c r="C148" s="7"/>
      <c r="D148" s="7"/>
      <c r="E148" s="32"/>
      <c r="F148" s="6"/>
      <c r="G148" s="7"/>
      <c r="H148" s="39"/>
      <c r="I148" s="6"/>
      <c r="J148" s="7"/>
      <c r="K148" s="39"/>
      <c r="L148" s="6"/>
      <c r="M148" s="7"/>
      <c r="N148" s="39"/>
      <c r="O148" s="6"/>
    </row>
    <row r="149" spans="1:15" ht="12.75">
      <c r="A149" s="7"/>
      <c r="B149" s="3" t="s">
        <v>23</v>
      </c>
      <c r="C149" s="7"/>
      <c r="D149" s="7"/>
      <c r="E149" s="32"/>
      <c r="F149" s="6"/>
      <c r="G149" s="7"/>
      <c r="H149" s="39"/>
      <c r="I149" s="6"/>
      <c r="J149" s="7"/>
      <c r="K149" s="39"/>
      <c r="L149" s="7"/>
      <c r="M149" s="7"/>
      <c r="N149" s="39"/>
      <c r="O149" s="6"/>
    </row>
    <row r="150" spans="1:15" ht="12.75">
      <c r="A150" s="7"/>
      <c r="B150" s="3" t="s">
        <v>24</v>
      </c>
      <c r="C150" s="7"/>
      <c r="D150" s="7"/>
      <c r="E150" s="32"/>
      <c r="F150" s="6"/>
      <c r="G150" s="7"/>
      <c r="H150" s="39"/>
      <c r="I150" s="6"/>
      <c r="J150" s="7"/>
      <c r="K150" s="39"/>
      <c r="L150" s="7"/>
      <c r="M150" s="7"/>
      <c r="N150" s="39"/>
      <c r="O150" s="6"/>
    </row>
    <row r="151" spans="1:15" ht="12.75">
      <c r="A151" s="7"/>
      <c r="B151" s="3"/>
      <c r="C151" s="7"/>
      <c r="D151" s="7"/>
      <c r="E151" s="32"/>
      <c r="F151" s="6"/>
      <c r="G151" s="7"/>
      <c r="H151" s="39"/>
      <c r="I151" s="6"/>
      <c r="J151" s="7"/>
      <c r="K151" s="39"/>
      <c r="L151" s="7"/>
      <c r="M151" s="7"/>
      <c r="N151" s="39"/>
      <c r="O151" s="6"/>
    </row>
    <row r="152" spans="1:15" ht="12.75">
      <c r="A152" s="7"/>
      <c r="B152" s="3"/>
      <c r="C152" s="7"/>
      <c r="D152" s="7"/>
      <c r="E152" s="32"/>
      <c r="F152" s="6"/>
      <c r="G152" s="7"/>
      <c r="H152" s="39"/>
      <c r="I152" s="6"/>
      <c r="J152" s="7"/>
      <c r="K152" s="39"/>
      <c r="L152" s="7"/>
      <c r="M152" s="7"/>
      <c r="N152" s="39"/>
      <c r="O152" s="6"/>
    </row>
    <row r="153" spans="1:15" ht="12.75">
      <c r="A153" s="7"/>
      <c r="B153" s="3"/>
      <c r="C153" s="7"/>
      <c r="D153" s="7"/>
      <c r="E153" s="32"/>
      <c r="F153" s="6"/>
      <c r="G153" s="7"/>
      <c r="H153" s="39"/>
      <c r="I153" s="6"/>
      <c r="J153" s="7"/>
      <c r="K153" s="39"/>
      <c r="L153" s="7"/>
      <c r="M153" s="7"/>
      <c r="N153" s="39"/>
      <c r="O153" s="6"/>
    </row>
    <row r="154" spans="1:15" ht="12.75">
      <c r="A154" s="7"/>
      <c r="B154" s="3"/>
      <c r="C154" s="7"/>
      <c r="D154" s="7"/>
      <c r="E154" s="32"/>
      <c r="F154" s="6"/>
      <c r="G154" s="7"/>
      <c r="H154" s="39"/>
      <c r="I154" s="6"/>
      <c r="J154" s="7"/>
      <c r="K154" s="39"/>
      <c r="L154" s="7"/>
      <c r="M154" s="7"/>
      <c r="N154" s="39"/>
      <c r="O154" s="6"/>
    </row>
    <row r="155" spans="1:15" ht="12.75">
      <c r="A155" s="7"/>
      <c r="B155" s="3"/>
      <c r="C155" s="7"/>
      <c r="D155" s="7"/>
      <c r="E155" s="32"/>
      <c r="F155" s="6"/>
      <c r="G155" s="7"/>
      <c r="H155" s="39"/>
      <c r="I155" s="6"/>
      <c r="J155" s="7"/>
      <c r="K155" s="39"/>
      <c r="L155" s="7"/>
      <c r="M155" s="7"/>
      <c r="N155" s="39"/>
      <c r="O155" s="6"/>
    </row>
    <row r="156" spans="1:15" ht="12.75">
      <c r="A156" s="7"/>
      <c r="B156" s="3"/>
      <c r="C156" s="7"/>
      <c r="D156" s="7"/>
      <c r="E156" s="32"/>
      <c r="F156" s="6"/>
      <c r="G156" s="7"/>
      <c r="H156" s="39"/>
      <c r="I156" s="6"/>
      <c r="J156" s="7"/>
      <c r="K156" s="39"/>
      <c r="L156" s="7"/>
      <c r="M156" s="7"/>
      <c r="N156" s="39"/>
      <c r="O156" s="6"/>
    </row>
    <row r="157" spans="1:15" ht="12.75">
      <c r="A157" s="7"/>
      <c r="B157" s="3"/>
      <c r="C157" s="7"/>
      <c r="D157" s="7"/>
      <c r="E157" s="32"/>
      <c r="F157" s="6"/>
      <c r="G157" s="7"/>
      <c r="H157" s="39"/>
      <c r="I157" s="6"/>
      <c r="J157" s="7"/>
      <c r="K157" s="39"/>
      <c r="L157" s="7"/>
      <c r="M157" s="7"/>
      <c r="N157" s="39"/>
      <c r="O157" s="6"/>
    </row>
    <row r="158" spans="1:15" ht="12.75">
      <c r="A158" s="7"/>
      <c r="B158" s="3"/>
      <c r="C158" s="7"/>
      <c r="D158" s="7"/>
      <c r="E158" s="32"/>
      <c r="F158" s="6"/>
      <c r="G158" s="7"/>
      <c r="H158" s="39"/>
      <c r="I158" s="6"/>
      <c r="J158" s="7"/>
      <c r="K158" s="39"/>
      <c r="L158" s="7"/>
      <c r="M158" s="7"/>
      <c r="N158" s="39"/>
      <c r="O158" s="6"/>
    </row>
    <row r="159" spans="1:15" ht="12.75">
      <c r="A159" s="7"/>
      <c r="B159" s="3"/>
      <c r="C159" s="7"/>
      <c r="D159" s="7"/>
      <c r="E159" s="32"/>
      <c r="F159" s="6"/>
      <c r="G159" s="7"/>
      <c r="H159" s="39"/>
      <c r="I159" s="6"/>
      <c r="J159" s="7"/>
      <c r="K159" s="39"/>
      <c r="L159" s="7"/>
      <c r="M159" s="7"/>
      <c r="N159" s="39"/>
      <c r="O159" s="6"/>
    </row>
    <row r="160" spans="1:15" ht="12.75">
      <c r="A160" s="7"/>
      <c r="B160" s="3"/>
      <c r="C160" s="7"/>
      <c r="D160" s="7"/>
      <c r="E160" s="32"/>
      <c r="F160" s="6"/>
      <c r="G160" s="7"/>
      <c r="H160" s="39"/>
      <c r="I160" s="6"/>
      <c r="J160" s="7"/>
      <c r="K160" s="39"/>
      <c r="L160" s="7"/>
      <c r="M160" s="7"/>
      <c r="N160" s="39"/>
      <c r="O160" s="6"/>
    </row>
    <row r="161" spans="1:15" ht="12.75">
      <c r="A161" s="7"/>
      <c r="B161" s="3"/>
      <c r="C161" s="7"/>
      <c r="D161" s="7"/>
      <c r="E161" s="32"/>
      <c r="F161" s="6"/>
      <c r="G161" s="7"/>
      <c r="H161" s="39"/>
      <c r="I161" s="6"/>
      <c r="J161" s="7"/>
      <c r="K161" s="39"/>
      <c r="L161" s="7"/>
      <c r="M161" s="7"/>
      <c r="N161" s="39"/>
      <c r="O161" s="6"/>
    </row>
    <row r="162" spans="1:15" ht="12.75">
      <c r="A162" s="7"/>
      <c r="B162" s="3"/>
      <c r="C162" s="7"/>
      <c r="D162" s="7"/>
      <c r="E162" s="32"/>
      <c r="F162" s="6"/>
      <c r="G162" s="7"/>
      <c r="H162" s="39"/>
      <c r="I162" s="6"/>
      <c r="J162" s="7"/>
      <c r="K162" s="39"/>
      <c r="L162" s="7"/>
      <c r="M162" s="7"/>
      <c r="N162" s="39"/>
      <c r="O162" s="6"/>
    </row>
    <row r="163" spans="1:15" ht="15.75">
      <c r="A163" s="17"/>
      <c r="B163" s="17"/>
      <c r="C163" s="17"/>
      <c r="D163" s="17"/>
      <c r="E163" s="24"/>
      <c r="F163" s="18"/>
      <c r="G163" s="17"/>
      <c r="H163" s="34"/>
      <c r="I163" s="19" t="s">
        <v>12</v>
      </c>
      <c r="J163" s="17"/>
      <c r="K163" s="34"/>
      <c r="L163" s="18"/>
      <c r="M163" s="17"/>
      <c r="N163" s="34"/>
      <c r="O163" s="18"/>
    </row>
    <row r="164" spans="1:15" ht="15.75">
      <c r="A164" s="17"/>
      <c r="B164" s="17"/>
      <c r="C164" s="17"/>
      <c r="D164" s="17"/>
      <c r="E164" s="24" t="s">
        <v>13</v>
      </c>
      <c r="F164" s="18"/>
      <c r="G164" s="17"/>
      <c r="H164" s="34"/>
      <c r="I164" s="18"/>
      <c r="J164" s="17"/>
      <c r="K164" s="34"/>
      <c r="L164" s="18"/>
      <c r="M164" s="17"/>
      <c r="N164" s="34"/>
      <c r="O164" s="18"/>
    </row>
    <row r="165" spans="1:15" ht="15.75">
      <c r="A165" s="17"/>
      <c r="B165" s="17"/>
      <c r="C165" s="17"/>
      <c r="D165" s="17"/>
      <c r="E165" s="24" t="s">
        <v>14</v>
      </c>
      <c r="F165" s="18"/>
      <c r="G165" s="17"/>
      <c r="H165" s="34"/>
      <c r="I165" s="18"/>
      <c r="J165" s="17"/>
      <c r="K165" s="34"/>
      <c r="L165" s="18"/>
      <c r="M165" s="17"/>
      <c r="N165" s="34"/>
      <c r="O165" s="18"/>
    </row>
    <row r="166" spans="1:15" ht="15.75">
      <c r="A166" s="17"/>
      <c r="B166" s="17"/>
      <c r="C166" s="17"/>
      <c r="D166" s="17"/>
      <c r="E166" s="24" t="s">
        <v>15</v>
      </c>
      <c r="F166" s="18"/>
      <c r="G166" s="17"/>
      <c r="H166" s="34"/>
      <c r="I166" s="18"/>
      <c r="J166" s="17"/>
      <c r="K166" s="34"/>
      <c r="L166" s="18"/>
      <c r="M166" s="17"/>
      <c r="N166" s="34"/>
      <c r="O166" s="18"/>
    </row>
    <row r="167" spans="1:15" ht="15.75">
      <c r="A167" s="17"/>
      <c r="B167" s="17"/>
      <c r="C167" s="17"/>
      <c r="D167" s="17"/>
      <c r="E167" s="25" t="s">
        <v>16</v>
      </c>
      <c r="F167" s="18"/>
      <c r="G167" s="17"/>
      <c r="H167" s="34"/>
      <c r="I167" s="18"/>
      <c r="J167" s="17"/>
      <c r="K167" s="34"/>
      <c r="L167" s="18"/>
      <c r="M167" s="17"/>
      <c r="N167" s="34"/>
      <c r="O167" s="18"/>
    </row>
    <row r="168" spans="1:15" ht="15.75">
      <c r="A168" s="17"/>
      <c r="B168" s="17"/>
      <c r="C168" s="17"/>
      <c r="D168" s="17"/>
      <c r="E168" s="25" t="s">
        <v>17</v>
      </c>
      <c r="F168" s="18"/>
      <c r="G168" s="17"/>
      <c r="H168" s="34"/>
      <c r="I168" s="18"/>
      <c r="J168" s="17"/>
      <c r="K168" s="34"/>
      <c r="L168" s="18"/>
      <c r="M168" s="17"/>
      <c r="N168" s="34"/>
      <c r="O168" s="18"/>
    </row>
    <row r="169" spans="1:15" ht="15.75">
      <c r="A169" s="17"/>
      <c r="B169" s="20" t="s">
        <v>53</v>
      </c>
      <c r="C169" s="20"/>
      <c r="D169" s="20"/>
      <c r="E169" s="26"/>
      <c r="F169" s="21"/>
      <c r="G169" s="20"/>
      <c r="H169" s="35"/>
      <c r="I169" s="21"/>
      <c r="J169" s="20"/>
      <c r="K169" s="34"/>
      <c r="L169" s="18"/>
      <c r="M169" s="17"/>
      <c r="N169" s="34"/>
      <c r="O169" s="18"/>
    </row>
    <row r="170" spans="1:15" ht="15.75">
      <c r="A170" s="17"/>
      <c r="B170" s="17"/>
      <c r="C170" s="17"/>
      <c r="D170" s="17"/>
      <c r="E170" s="27" t="s">
        <v>18</v>
      </c>
      <c r="F170" s="18"/>
      <c r="G170" s="17"/>
      <c r="H170" s="34"/>
      <c r="I170" s="18"/>
      <c r="J170" s="17"/>
      <c r="K170" s="34"/>
      <c r="L170" s="18"/>
      <c r="M170" s="17"/>
      <c r="N170" s="34"/>
      <c r="O170" s="18"/>
    </row>
    <row r="171" spans="1:15" ht="15.75">
      <c r="A171" s="17"/>
      <c r="B171" s="17"/>
      <c r="C171" s="17"/>
      <c r="D171" s="17"/>
      <c r="E171" s="27" t="s">
        <v>19</v>
      </c>
      <c r="F171" s="18"/>
      <c r="G171" s="17"/>
      <c r="H171" s="34"/>
      <c r="I171" s="18"/>
      <c r="J171" s="17"/>
      <c r="K171" s="34"/>
      <c r="L171" s="18"/>
      <c r="M171" s="17"/>
      <c r="N171" s="34"/>
      <c r="O171" s="18"/>
    </row>
    <row r="172" spans="1:15" ht="15.75">
      <c r="A172" s="17"/>
      <c r="B172" s="17"/>
      <c r="C172" s="22" t="s">
        <v>64</v>
      </c>
      <c r="D172" s="22"/>
      <c r="E172" s="28"/>
      <c r="F172" s="23"/>
      <c r="G172" s="17"/>
      <c r="H172" s="34"/>
      <c r="I172" s="18"/>
      <c r="J172" s="17"/>
      <c r="K172" s="34"/>
      <c r="L172" s="18"/>
      <c r="M172" s="17"/>
      <c r="N172" s="34"/>
      <c r="O172" s="18"/>
    </row>
    <row r="173" spans="1:15" ht="12.75">
      <c r="A173" s="9"/>
      <c r="B173" s="9"/>
      <c r="C173" s="9"/>
      <c r="D173" s="9"/>
      <c r="E173" s="29"/>
      <c r="F173" s="10"/>
      <c r="G173" s="9"/>
      <c r="H173" s="36"/>
      <c r="I173" s="10"/>
      <c r="J173" s="9"/>
      <c r="K173" s="36"/>
      <c r="L173" s="10"/>
      <c r="M173" s="9"/>
      <c r="N173" s="36"/>
      <c r="O173" s="10"/>
    </row>
    <row r="174" spans="1:15" ht="12.75">
      <c r="A174" s="11"/>
      <c r="B174" s="11"/>
      <c r="C174" s="11"/>
      <c r="D174" s="108" t="s">
        <v>5</v>
      </c>
      <c r="E174" s="108"/>
      <c r="F174" s="108"/>
      <c r="G174" s="108" t="s">
        <v>6</v>
      </c>
      <c r="H174" s="108"/>
      <c r="I174" s="108"/>
      <c r="J174" s="108" t="s">
        <v>7</v>
      </c>
      <c r="K174" s="108"/>
      <c r="L174" s="108"/>
      <c r="M174" s="108" t="s">
        <v>5</v>
      </c>
      <c r="N174" s="108"/>
      <c r="O174" s="108"/>
    </row>
    <row r="175" spans="1:15" ht="12.75">
      <c r="A175" s="11" t="s">
        <v>0</v>
      </c>
      <c r="B175" s="11" t="s">
        <v>2</v>
      </c>
      <c r="C175" s="11" t="s">
        <v>4</v>
      </c>
      <c r="D175" s="108" t="s">
        <v>55</v>
      </c>
      <c r="E175" s="108"/>
      <c r="F175" s="108"/>
      <c r="G175" s="108"/>
      <c r="H175" s="108"/>
      <c r="I175" s="108"/>
      <c r="J175" s="108"/>
      <c r="K175" s="108"/>
      <c r="L175" s="108"/>
      <c r="M175" s="108" t="s">
        <v>60</v>
      </c>
      <c r="N175" s="108"/>
      <c r="O175" s="108"/>
    </row>
    <row r="176" spans="1:15" ht="25.5">
      <c r="A176" s="11" t="s">
        <v>1</v>
      </c>
      <c r="B176" s="11" t="s">
        <v>3</v>
      </c>
      <c r="C176" s="12"/>
      <c r="D176" s="11" t="s">
        <v>8</v>
      </c>
      <c r="E176" s="30" t="s">
        <v>9</v>
      </c>
      <c r="F176" s="13" t="s">
        <v>10</v>
      </c>
      <c r="G176" s="11"/>
      <c r="H176" s="37" t="s">
        <v>9</v>
      </c>
      <c r="I176" s="13" t="s">
        <v>10</v>
      </c>
      <c r="J176" s="11" t="s">
        <v>8</v>
      </c>
      <c r="K176" s="37" t="s">
        <v>9</v>
      </c>
      <c r="L176" s="13" t="s">
        <v>10</v>
      </c>
      <c r="M176" s="11" t="s">
        <v>11</v>
      </c>
      <c r="N176" s="37" t="s">
        <v>9</v>
      </c>
      <c r="O176" s="13" t="s">
        <v>10</v>
      </c>
    </row>
    <row r="177" spans="1:15" ht="15.75">
      <c r="A177" s="11">
        <v>1</v>
      </c>
      <c r="B177" s="11" t="s">
        <v>51</v>
      </c>
      <c r="C177" s="40" t="s">
        <v>33</v>
      </c>
      <c r="D177" s="52">
        <v>20</v>
      </c>
      <c r="E177" s="30">
        <v>70.5288</v>
      </c>
      <c r="F177" s="13">
        <f>D177*E177</f>
        <v>1410.576</v>
      </c>
      <c r="G177" s="11">
        <v>30</v>
      </c>
      <c r="H177" s="30">
        <v>70.5288</v>
      </c>
      <c r="I177" s="13">
        <f>G177*H177</f>
        <v>2115.864</v>
      </c>
      <c r="J177" s="11">
        <v>30</v>
      </c>
      <c r="K177" s="30">
        <v>70.5288</v>
      </c>
      <c r="L177" s="13">
        <f>J177*K177</f>
        <v>2115.864</v>
      </c>
      <c r="M177" s="11">
        <f>D177+G177-J177</f>
        <v>20</v>
      </c>
      <c r="N177" s="30">
        <v>70.5288</v>
      </c>
      <c r="O177" s="13">
        <f>M177*N177</f>
        <v>1410.576</v>
      </c>
    </row>
    <row r="178" spans="1:15" ht="15.75">
      <c r="A178" s="11">
        <v>2</v>
      </c>
      <c r="B178" s="11" t="s">
        <v>52</v>
      </c>
      <c r="C178" s="40" t="s">
        <v>27</v>
      </c>
      <c r="D178" s="52">
        <v>0</v>
      </c>
      <c r="E178" s="45">
        <v>0.6756192</v>
      </c>
      <c r="F178" s="13">
        <f>D178*E178</f>
        <v>0</v>
      </c>
      <c r="G178" s="41">
        <v>840</v>
      </c>
      <c r="H178" s="45">
        <v>0.6756192</v>
      </c>
      <c r="I178" s="13">
        <f>G178*H178</f>
        <v>567.520128</v>
      </c>
      <c r="J178" s="11"/>
      <c r="K178" s="45">
        <v>0.6756192</v>
      </c>
      <c r="L178" s="13">
        <f>J178*K178</f>
        <v>0</v>
      </c>
      <c r="M178" s="11">
        <f>D178+G178-J178</f>
        <v>840</v>
      </c>
      <c r="N178" s="45">
        <v>0.6756192</v>
      </c>
      <c r="O178" s="13">
        <f>F178+I178-L178</f>
        <v>567.520128</v>
      </c>
    </row>
    <row r="179" spans="1:15" ht="15.75">
      <c r="A179" s="11">
        <v>3</v>
      </c>
      <c r="B179" s="11" t="s">
        <v>54</v>
      </c>
      <c r="C179" s="40" t="s">
        <v>27</v>
      </c>
      <c r="D179" s="52">
        <v>0</v>
      </c>
      <c r="E179" s="46">
        <v>9.78833</v>
      </c>
      <c r="F179" s="13">
        <f>D179*E179</f>
        <v>0</v>
      </c>
      <c r="G179" s="41">
        <v>30</v>
      </c>
      <c r="H179" s="46">
        <v>9.78833</v>
      </c>
      <c r="I179" s="13">
        <f>G179*H179</f>
        <v>293.6499</v>
      </c>
      <c r="J179" s="11"/>
      <c r="K179" s="46">
        <v>9.78833</v>
      </c>
      <c r="L179" s="13">
        <f>J179*K179</f>
        <v>0</v>
      </c>
      <c r="M179" s="11">
        <f>D179+G179-J179</f>
        <v>30</v>
      </c>
      <c r="N179" s="46">
        <v>9.78833</v>
      </c>
      <c r="O179" s="13">
        <f>F179+I179-L179</f>
        <v>293.6499</v>
      </c>
    </row>
    <row r="180" spans="1:15" ht="15.75">
      <c r="A180" s="11">
        <v>4</v>
      </c>
      <c r="B180" s="11" t="s">
        <v>57</v>
      </c>
      <c r="C180" s="40" t="s">
        <v>27</v>
      </c>
      <c r="D180" s="52">
        <v>120</v>
      </c>
      <c r="E180" s="46">
        <v>0.6756192</v>
      </c>
      <c r="F180" s="13">
        <f>D180*E180</f>
        <v>81.074304</v>
      </c>
      <c r="G180" s="41">
        <v>240</v>
      </c>
      <c r="H180" s="46">
        <v>0.6756192</v>
      </c>
      <c r="I180" s="13">
        <f>G180*H180</f>
        <v>162.148608</v>
      </c>
      <c r="J180" s="11">
        <v>120</v>
      </c>
      <c r="K180" s="46">
        <v>0.6756192</v>
      </c>
      <c r="L180" s="13">
        <f>J180*K180</f>
        <v>81.074304</v>
      </c>
      <c r="M180" s="11">
        <f>D180+G180-J180</f>
        <v>240</v>
      </c>
      <c r="N180" s="46">
        <v>0.6756192</v>
      </c>
      <c r="O180" s="13">
        <f>F180+I180-L180</f>
        <v>162.14860800000002</v>
      </c>
    </row>
    <row r="181" spans="1:15" ht="12.75">
      <c r="A181" s="11"/>
      <c r="B181" s="14" t="s">
        <v>40</v>
      </c>
      <c r="C181" s="14"/>
      <c r="D181" s="14"/>
      <c r="E181" s="31"/>
      <c r="F181" s="15">
        <f>SUM(F177:F180)</f>
        <v>1491.650304</v>
      </c>
      <c r="G181" s="14"/>
      <c r="H181" s="38"/>
      <c r="I181" s="15">
        <f>SUM(I177:I180)</f>
        <v>3139.182636</v>
      </c>
      <c r="J181" s="14"/>
      <c r="K181" s="38"/>
      <c r="L181" s="15">
        <f>SUM(L177:L180)</f>
        <v>2196.9383040000002</v>
      </c>
      <c r="M181" s="14"/>
      <c r="N181" s="38"/>
      <c r="O181" s="16">
        <f>SUM(O177:O180)</f>
        <v>2433.894636</v>
      </c>
    </row>
    <row r="182" spans="1:15" ht="12.75">
      <c r="A182" s="5"/>
      <c r="B182" s="7"/>
      <c r="C182" s="7"/>
      <c r="D182" s="7"/>
      <c r="E182" s="32"/>
      <c r="F182" s="6"/>
      <c r="G182" s="7"/>
      <c r="H182" s="39"/>
      <c r="I182" s="6"/>
      <c r="J182" s="7"/>
      <c r="K182" s="39"/>
      <c r="L182" s="6"/>
      <c r="M182" s="7"/>
      <c r="N182" s="39"/>
      <c r="O182" s="6"/>
    </row>
    <row r="183" spans="1:15" ht="15">
      <c r="A183" s="17"/>
      <c r="B183" s="17"/>
      <c r="C183" s="17"/>
      <c r="D183" s="17"/>
      <c r="E183" s="33"/>
      <c r="F183" s="18"/>
      <c r="G183" s="17"/>
      <c r="H183" s="39"/>
      <c r="I183" s="6"/>
      <c r="J183" s="7"/>
      <c r="K183" s="39"/>
      <c r="L183" s="6"/>
      <c r="M183" s="7"/>
      <c r="N183" s="39"/>
      <c r="O183" s="6"/>
    </row>
    <row r="184" spans="1:15" ht="15.75">
      <c r="A184" s="17"/>
      <c r="B184" s="1" t="s">
        <v>20</v>
      </c>
      <c r="C184" s="17"/>
      <c r="D184" s="17"/>
      <c r="E184" s="33"/>
      <c r="F184" s="18"/>
      <c r="G184" s="17"/>
      <c r="H184" s="39"/>
      <c r="I184" s="6"/>
      <c r="J184" s="7"/>
      <c r="K184" s="39"/>
      <c r="L184" s="6"/>
      <c r="M184" s="7"/>
      <c r="N184" s="39"/>
      <c r="O184" s="6"/>
    </row>
    <row r="185" spans="1:15" ht="15.75">
      <c r="A185" s="17"/>
      <c r="B185" s="1"/>
      <c r="C185" s="17"/>
      <c r="D185" s="17"/>
      <c r="E185" s="33"/>
      <c r="F185" s="18"/>
      <c r="G185" s="17"/>
      <c r="H185" s="39"/>
      <c r="I185" s="6"/>
      <c r="J185" s="7"/>
      <c r="K185" s="39"/>
      <c r="L185" s="6"/>
      <c r="M185" s="7"/>
      <c r="N185" s="39"/>
      <c r="O185" s="6"/>
    </row>
    <row r="186" spans="1:15" ht="15.75">
      <c r="A186" s="17"/>
      <c r="B186" s="1" t="s">
        <v>21</v>
      </c>
      <c r="C186" s="17"/>
      <c r="D186" s="17"/>
      <c r="E186" s="33"/>
      <c r="F186" s="18"/>
      <c r="G186" s="17"/>
      <c r="H186" s="39"/>
      <c r="I186" s="6"/>
      <c r="J186" s="7"/>
      <c r="K186" s="39"/>
      <c r="L186" s="6"/>
      <c r="M186" s="7"/>
      <c r="N186" s="39"/>
      <c r="O186" s="6"/>
    </row>
    <row r="187" spans="1:15" ht="12.75">
      <c r="A187" s="7"/>
      <c r="B187" s="2"/>
      <c r="C187" s="7"/>
      <c r="D187" s="7"/>
      <c r="E187" s="32"/>
      <c r="F187" s="6"/>
      <c r="G187" s="7"/>
      <c r="H187" s="39"/>
      <c r="I187" s="6"/>
      <c r="J187" s="7"/>
      <c r="K187" s="39"/>
      <c r="L187" s="6"/>
      <c r="M187" s="7"/>
      <c r="N187" s="39"/>
      <c r="O187" s="6"/>
    </row>
    <row r="188" spans="1:15" ht="12.75">
      <c r="A188" s="7"/>
      <c r="B188" s="3" t="s">
        <v>22</v>
      </c>
      <c r="C188" s="7"/>
      <c r="D188" s="7"/>
      <c r="E188" s="32"/>
      <c r="F188" s="6"/>
      <c r="G188" s="7"/>
      <c r="H188" s="39"/>
      <c r="I188" s="48"/>
      <c r="J188" s="7"/>
      <c r="K188" s="39"/>
      <c r="L188" s="6"/>
      <c r="M188" s="7"/>
      <c r="N188" s="39"/>
      <c r="O188" s="6"/>
    </row>
    <row r="189" spans="1:15" ht="12.75">
      <c r="A189" s="7"/>
      <c r="B189" s="3" t="s">
        <v>23</v>
      </c>
      <c r="C189" s="7"/>
      <c r="D189" s="7"/>
      <c r="E189" s="32"/>
      <c r="F189" s="6"/>
      <c r="G189" s="7"/>
      <c r="H189" s="39"/>
      <c r="I189" s="6"/>
      <c r="J189" s="7"/>
      <c r="K189" s="39"/>
      <c r="L189" s="7"/>
      <c r="M189" s="7"/>
      <c r="N189" s="39"/>
      <c r="O189" s="6"/>
    </row>
    <row r="190" spans="1:15" ht="12.75">
      <c r="A190" s="7"/>
      <c r="B190" s="3" t="s">
        <v>24</v>
      </c>
      <c r="C190" s="7"/>
      <c r="D190" s="7"/>
      <c r="E190" s="32"/>
      <c r="F190" s="6"/>
      <c r="G190" s="7"/>
      <c r="H190" s="39"/>
      <c r="I190" s="6"/>
      <c r="J190" s="7"/>
      <c r="K190" s="39"/>
      <c r="L190" s="7"/>
      <c r="M190" s="7"/>
      <c r="N190" s="39"/>
      <c r="O190" s="6"/>
    </row>
    <row r="192" ht="12.75">
      <c r="O192" s="4"/>
    </row>
  </sheetData>
  <sheetProtection/>
  <mergeCells count="30">
    <mergeCell ref="D12:F12"/>
    <mergeCell ref="G12:I13"/>
    <mergeCell ref="J12:L13"/>
    <mergeCell ref="M12:O12"/>
    <mergeCell ref="D13:F13"/>
    <mergeCell ref="M13:O13"/>
    <mergeCell ref="D53:F53"/>
    <mergeCell ref="G53:I54"/>
    <mergeCell ref="J53:L54"/>
    <mergeCell ref="M53:O53"/>
    <mergeCell ref="D54:F54"/>
    <mergeCell ref="M54:O54"/>
    <mergeCell ref="D93:F93"/>
    <mergeCell ref="G93:I94"/>
    <mergeCell ref="J93:L94"/>
    <mergeCell ref="M93:O93"/>
    <mergeCell ref="D94:F94"/>
    <mergeCell ref="M94:O94"/>
    <mergeCell ref="D134:F134"/>
    <mergeCell ref="G134:I135"/>
    <mergeCell ref="J134:L135"/>
    <mergeCell ref="M134:O134"/>
    <mergeCell ref="D135:F135"/>
    <mergeCell ref="M135:O135"/>
    <mergeCell ref="D174:F174"/>
    <mergeCell ref="G174:I175"/>
    <mergeCell ref="J174:L175"/>
    <mergeCell ref="M174:O174"/>
    <mergeCell ref="D175:F175"/>
    <mergeCell ref="M175:O175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46"/>
  <sheetViews>
    <sheetView zoomScalePageLayoutView="0" workbookViewId="0" topLeftCell="A91">
      <selection activeCell="O56" sqref="O56"/>
    </sheetView>
  </sheetViews>
  <sheetFormatPr defaultColWidth="9.00390625" defaultRowHeight="12.75"/>
  <cols>
    <col min="1" max="1" width="6.125" style="0" customWidth="1"/>
    <col min="2" max="2" width="34.375" style="0" customWidth="1"/>
    <col min="3" max="3" width="6.75390625" style="0" customWidth="1"/>
    <col min="4" max="4" width="13.75390625" style="0" customWidth="1"/>
    <col min="5" max="5" width="5.375" style="0" customWidth="1"/>
    <col min="6" max="6" width="15.00390625" style="0" customWidth="1"/>
    <col min="7" max="7" width="7.625" style="0" customWidth="1"/>
    <col min="9" max="9" width="7.875" style="0" customWidth="1"/>
    <col min="11" max="11" width="7.25390625" style="0" customWidth="1"/>
    <col min="13" max="13" width="7.25390625" style="0" customWidth="1"/>
  </cols>
  <sheetData>
    <row r="1" spans="1:14" ht="15">
      <c r="A1" s="121" t="s">
        <v>96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14" ht="15.75">
      <c r="A2" s="122" t="s">
        <v>97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4" ht="15">
      <c r="A3" s="121" t="s">
        <v>98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4" ht="15">
      <c r="A4" s="17"/>
      <c r="B4" s="121" t="s">
        <v>221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</row>
    <row r="5" spans="1:14" ht="15">
      <c r="A5" s="17"/>
      <c r="B5" s="121" t="s">
        <v>113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</row>
    <row r="6" spans="1:14" ht="12.75">
      <c r="A6" s="7"/>
      <c r="B6" s="7"/>
      <c r="C6" s="7"/>
      <c r="D6" s="7"/>
      <c r="E6" s="7"/>
      <c r="F6" s="85"/>
      <c r="G6" s="7"/>
      <c r="H6" s="6"/>
      <c r="I6" s="7"/>
      <c r="J6" s="6"/>
      <c r="K6" s="7"/>
      <c r="L6" s="6"/>
      <c r="M6" s="7"/>
      <c r="N6" s="6"/>
    </row>
    <row r="7" spans="1:14" ht="12.75">
      <c r="A7" s="123" t="s">
        <v>94</v>
      </c>
      <c r="B7" s="123" t="s">
        <v>2</v>
      </c>
      <c r="C7" s="123" t="s">
        <v>92</v>
      </c>
      <c r="D7" s="123" t="s">
        <v>90</v>
      </c>
      <c r="E7" s="123" t="s">
        <v>93</v>
      </c>
      <c r="F7" s="118" t="s">
        <v>9</v>
      </c>
      <c r="G7" s="108" t="s">
        <v>5</v>
      </c>
      <c r="H7" s="108"/>
      <c r="I7" s="108" t="s">
        <v>6</v>
      </c>
      <c r="J7" s="108"/>
      <c r="K7" s="108" t="s">
        <v>7</v>
      </c>
      <c r="L7" s="108"/>
      <c r="M7" s="108" t="s">
        <v>5</v>
      </c>
      <c r="N7" s="108"/>
    </row>
    <row r="8" spans="1:14" ht="12.75">
      <c r="A8" s="124"/>
      <c r="B8" s="124"/>
      <c r="C8" s="124"/>
      <c r="D8" s="124"/>
      <c r="E8" s="124"/>
      <c r="F8" s="119"/>
      <c r="G8" s="108" t="s">
        <v>209</v>
      </c>
      <c r="H8" s="108"/>
      <c r="I8" s="108"/>
      <c r="J8" s="108"/>
      <c r="K8" s="108"/>
      <c r="L8" s="108"/>
      <c r="M8" s="108" t="s">
        <v>217</v>
      </c>
      <c r="N8" s="108"/>
    </row>
    <row r="9" spans="1:14" ht="25.5">
      <c r="A9" s="125"/>
      <c r="B9" s="125"/>
      <c r="C9" s="125"/>
      <c r="D9" s="125"/>
      <c r="E9" s="125"/>
      <c r="F9" s="120"/>
      <c r="G9" s="11" t="s">
        <v>8</v>
      </c>
      <c r="H9" s="13" t="s">
        <v>10</v>
      </c>
      <c r="I9" s="11" t="s">
        <v>8</v>
      </c>
      <c r="J9" s="13" t="s">
        <v>10</v>
      </c>
      <c r="K9" s="11" t="s">
        <v>8</v>
      </c>
      <c r="L9" s="13" t="s">
        <v>10</v>
      </c>
      <c r="M9" s="11" t="s">
        <v>11</v>
      </c>
      <c r="N9" s="13" t="s">
        <v>10</v>
      </c>
    </row>
    <row r="10" spans="1:14" ht="38.25" customHeight="1">
      <c r="A10" s="11">
        <v>1</v>
      </c>
      <c r="B10" s="11" t="s">
        <v>117</v>
      </c>
      <c r="C10" s="11" t="s">
        <v>27</v>
      </c>
      <c r="D10" s="11" t="s">
        <v>149</v>
      </c>
      <c r="E10" s="11"/>
      <c r="F10" s="88">
        <v>1.47677</v>
      </c>
      <c r="G10" s="11">
        <v>0</v>
      </c>
      <c r="H10" s="13">
        <f>G10*F10</f>
        <v>0</v>
      </c>
      <c r="I10" s="11"/>
      <c r="J10" s="13"/>
      <c r="K10" s="11"/>
      <c r="L10" s="13"/>
      <c r="M10" s="11">
        <f>G10+I10-K10</f>
        <v>0</v>
      </c>
      <c r="N10" s="13">
        <f>M10*F10</f>
        <v>0</v>
      </c>
    </row>
    <row r="11" spans="1:14" ht="12.75">
      <c r="A11" s="11"/>
      <c r="B11" s="14" t="s">
        <v>40</v>
      </c>
      <c r="C11" s="14"/>
      <c r="D11" s="14"/>
      <c r="E11" s="14"/>
      <c r="F11" s="89"/>
      <c r="G11" s="14" t="s">
        <v>25</v>
      </c>
      <c r="H11" s="15">
        <f>SUM(H10:H10)</f>
        <v>0</v>
      </c>
      <c r="I11" s="14"/>
      <c r="J11" s="15"/>
      <c r="K11" s="15"/>
      <c r="L11" s="15">
        <f>SUM(L10)</f>
        <v>0</v>
      </c>
      <c r="M11" s="15"/>
      <c r="N11" s="15">
        <f>SUM(N10:N10)</f>
        <v>0</v>
      </c>
    </row>
    <row r="12" spans="1:14" ht="12.75">
      <c r="A12" s="5"/>
      <c r="B12" s="7"/>
      <c r="C12" s="7"/>
      <c r="D12" s="7"/>
      <c r="E12" s="7"/>
      <c r="F12" s="85"/>
      <c r="G12" s="7"/>
      <c r="H12" s="6"/>
      <c r="I12" s="7"/>
      <c r="J12" s="6"/>
      <c r="K12" s="7"/>
      <c r="L12" s="6"/>
      <c r="M12" s="7"/>
      <c r="N12" s="6"/>
    </row>
    <row r="13" spans="1:14" ht="12.75">
      <c r="A13" s="5"/>
      <c r="B13" s="7"/>
      <c r="C13" s="7"/>
      <c r="D13" s="7"/>
      <c r="E13" s="7"/>
      <c r="F13" s="85"/>
      <c r="G13" s="7"/>
      <c r="H13" s="6"/>
      <c r="I13" s="7"/>
      <c r="J13" s="6"/>
      <c r="K13" s="7"/>
      <c r="L13" s="6"/>
      <c r="M13" s="7"/>
      <c r="N13" s="6"/>
    </row>
    <row r="14" spans="1:14" ht="12.75">
      <c r="A14" s="5"/>
      <c r="B14" s="7"/>
      <c r="C14" s="7"/>
      <c r="D14" s="7"/>
      <c r="E14" s="7"/>
      <c r="F14" s="85"/>
      <c r="G14" s="7"/>
      <c r="H14" s="6"/>
      <c r="I14" s="7"/>
      <c r="J14" s="6"/>
      <c r="K14" s="7"/>
      <c r="L14" s="6"/>
      <c r="M14" s="7"/>
      <c r="N14" s="6"/>
    </row>
    <row r="15" spans="1:14" ht="12.75">
      <c r="A15" s="7"/>
      <c r="B15" s="7"/>
      <c r="C15" s="7"/>
      <c r="D15" s="7"/>
      <c r="E15" s="7"/>
      <c r="F15" s="85"/>
      <c r="G15" s="7"/>
      <c r="H15" s="6"/>
      <c r="I15" s="7"/>
      <c r="J15" s="6"/>
      <c r="K15" s="7"/>
      <c r="L15" s="6"/>
      <c r="M15" s="7"/>
      <c r="N15" s="6"/>
    </row>
    <row r="16" spans="1:14" ht="15.75">
      <c r="A16" s="7"/>
      <c r="B16" s="1" t="s">
        <v>155</v>
      </c>
      <c r="C16" s="99"/>
      <c r="D16" s="99"/>
      <c r="E16" s="100"/>
      <c r="F16" s="101"/>
      <c r="G16" s="102"/>
      <c r="H16" s="18"/>
      <c r="I16" s="7"/>
      <c r="J16" s="6"/>
      <c r="K16" s="7"/>
      <c r="L16" s="6"/>
      <c r="M16" s="7"/>
      <c r="N16" s="6"/>
    </row>
    <row r="17" spans="1:14" ht="15.75">
      <c r="A17" s="7"/>
      <c r="B17" s="1"/>
      <c r="C17" s="17"/>
      <c r="D17" s="17"/>
      <c r="E17" s="17"/>
      <c r="F17" s="90"/>
      <c r="G17" s="17"/>
      <c r="H17" s="18"/>
      <c r="I17" s="7"/>
      <c r="J17" s="6"/>
      <c r="K17" s="7"/>
      <c r="L17" s="6"/>
      <c r="M17" s="7"/>
      <c r="N17" s="6"/>
    </row>
    <row r="18" spans="1:14" ht="15.75">
      <c r="A18" s="7"/>
      <c r="B18" s="1" t="s">
        <v>21</v>
      </c>
      <c r="C18" s="17"/>
      <c r="D18" s="17"/>
      <c r="E18" s="17"/>
      <c r="F18" s="90"/>
      <c r="G18" s="17"/>
      <c r="H18" s="18"/>
      <c r="I18" s="7"/>
      <c r="J18" s="6"/>
      <c r="K18" s="7"/>
      <c r="L18" s="6"/>
      <c r="M18" s="7"/>
      <c r="N18" s="6"/>
    </row>
    <row r="19" spans="1:14" ht="15.75">
      <c r="A19" s="7"/>
      <c r="B19" s="1"/>
      <c r="C19" s="17"/>
      <c r="D19" s="17"/>
      <c r="E19" s="17"/>
      <c r="F19" s="90"/>
      <c r="G19" s="17"/>
      <c r="H19" s="18"/>
      <c r="I19" s="7"/>
      <c r="J19" s="6"/>
      <c r="K19" s="7"/>
      <c r="L19" s="6"/>
      <c r="M19" s="7"/>
      <c r="N19" s="6"/>
    </row>
    <row r="20" spans="1:14" ht="12.75">
      <c r="A20" s="7"/>
      <c r="B20" s="3" t="s">
        <v>22</v>
      </c>
      <c r="C20" s="7"/>
      <c r="D20" s="7"/>
      <c r="E20" s="7"/>
      <c r="F20" s="85"/>
      <c r="G20" s="7"/>
      <c r="H20" s="6"/>
      <c r="I20" s="7"/>
      <c r="J20" s="6"/>
      <c r="K20" s="7"/>
      <c r="L20" s="6"/>
      <c r="M20" s="7"/>
      <c r="N20" s="6"/>
    </row>
    <row r="21" spans="1:14" ht="12.75">
      <c r="A21" s="7"/>
      <c r="B21" s="3" t="s">
        <v>23</v>
      </c>
      <c r="C21" s="7"/>
      <c r="D21" s="7"/>
      <c r="E21" s="7"/>
      <c r="F21" s="85"/>
      <c r="G21" s="7"/>
      <c r="H21" s="6"/>
      <c r="I21" s="7"/>
      <c r="J21" s="6"/>
      <c r="K21" s="7"/>
      <c r="L21" s="7"/>
      <c r="M21" s="7"/>
      <c r="N21" s="6"/>
    </row>
    <row r="22" spans="1:14" ht="12.75">
      <c r="A22" s="7"/>
      <c r="B22" s="3" t="s">
        <v>24</v>
      </c>
      <c r="C22" s="7"/>
      <c r="D22" s="7"/>
      <c r="E22" s="7"/>
      <c r="F22" s="85"/>
      <c r="G22" s="7"/>
      <c r="H22" s="6"/>
      <c r="I22" s="7"/>
      <c r="J22" s="6"/>
      <c r="K22" s="7"/>
      <c r="L22" s="7"/>
      <c r="M22" s="7"/>
      <c r="N22" s="6"/>
    </row>
    <row r="23" spans="1:14" ht="12.75">
      <c r="A23" s="7"/>
      <c r="B23" s="3"/>
      <c r="C23" s="7"/>
      <c r="D23" s="7"/>
      <c r="E23" s="7"/>
      <c r="F23" s="85"/>
      <c r="G23" s="7"/>
      <c r="H23" s="6"/>
      <c r="I23" s="7"/>
      <c r="J23" s="6"/>
      <c r="K23" s="7"/>
      <c r="L23" s="7"/>
      <c r="M23" s="7"/>
      <c r="N23" s="6"/>
    </row>
    <row r="24" spans="1:14" ht="12.75">
      <c r="A24" s="7"/>
      <c r="B24" s="3"/>
      <c r="C24" s="7"/>
      <c r="D24" s="7"/>
      <c r="E24" s="7"/>
      <c r="F24" s="85"/>
      <c r="G24" s="7"/>
      <c r="H24" s="6"/>
      <c r="I24" s="7"/>
      <c r="J24" s="6"/>
      <c r="K24" s="7"/>
      <c r="L24" s="7"/>
      <c r="M24" s="7"/>
      <c r="N24" s="6"/>
    </row>
    <row r="25" spans="1:14" ht="12.75">
      <c r="A25" s="7"/>
      <c r="B25" s="3"/>
      <c r="C25" s="7"/>
      <c r="D25" s="7"/>
      <c r="E25" s="7"/>
      <c r="F25" s="85"/>
      <c r="G25" s="7"/>
      <c r="H25" s="6"/>
      <c r="I25" s="7"/>
      <c r="J25" s="6"/>
      <c r="K25" s="7"/>
      <c r="L25" s="7"/>
      <c r="M25" s="7"/>
      <c r="N25" s="6"/>
    </row>
    <row r="26" spans="1:14" ht="12.75">
      <c r="A26" s="7"/>
      <c r="B26" s="3"/>
      <c r="C26" s="7"/>
      <c r="D26" s="7"/>
      <c r="E26" s="7"/>
      <c r="F26" s="85"/>
      <c r="G26" s="7"/>
      <c r="H26" s="6"/>
      <c r="I26" s="7"/>
      <c r="J26" s="6"/>
      <c r="K26" s="7"/>
      <c r="L26" s="7"/>
      <c r="M26" s="7"/>
      <c r="N26" s="6"/>
    </row>
    <row r="27" spans="1:14" ht="12.75">
      <c r="A27" s="7"/>
      <c r="B27" s="3"/>
      <c r="C27" s="7"/>
      <c r="D27" s="7"/>
      <c r="E27" s="7"/>
      <c r="F27" s="85"/>
      <c r="G27" s="7"/>
      <c r="H27" s="6"/>
      <c r="I27" s="7"/>
      <c r="J27" s="6"/>
      <c r="K27" s="7"/>
      <c r="L27" s="7"/>
      <c r="M27" s="7"/>
      <c r="N27" s="6"/>
    </row>
    <row r="28" spans="1:14" ht="12" customHeight="1">
      <c r="A28" s="7"/>
      <c r="B28" s="3"/>
      <c r="C28" s="7"/>
      <c r="D28" s="7"/>
      <c r="E28" s="7"/>
      <c r="F28" s="85"/>
      <c r="G28" s="7"/>
      <c r="H28" s="6"/>
      <c r="I28" s="7"/>
      <c r="J28" s="6"/>
      <c r="K28" s="7"/>
      <c r="L28" s="7"/>
      <c r="M28" s="7"/>
      <c r="N28" s="6"/>
    </row>
    <row r="29" spans="1:14" ht="12" customHeight="1">
      <c r="A29" s="7"/>
      <c r="B29" s="3"/>
      <c r="C29" s="7"/>
      <c r="D29" s="7"/>
      <c r="E29" s="7"/>
      <c r="F29" s="85"/>
      <c r="G29" s="7"/>
      <c r="H29" s="6"/>
      <c r="I29" s="7"/>
      <c r="J29" s="6"/>
      <c r="K29" s="7"/>
      <c r="L29" s="7"/>
      <c r="M29" s="7"/>
      <c r="N29" s="6"/>
    </row>
    <row r="30" spans="1:14" ht="12" customHeight="1">
      <c r="A30" s="7"/>
      <c r="B30" s="3"/>
      <c r="C30" s="7"/>
      <c r="D30" s="7"/>
      <c r="E30" s="7"/>
      <c r="F30" s="85"/>
      <c r="G30" s="7"/>
      <c r="H30" s="6"/>
      <c r="I30" s="7"/>
      <c r="J30" s="6"/>
      <c r="K30" s="7"/>
      <c r="L30" s="7"/>
      <c r="M30" s="7"/>
      <c r="N30" s="6"/>
    </row>
    <row r="31" spans="1:14" ht="12" customHeight="1">
      <c r="A31" s="7"/>
      <c r="B31" s="3"/>
      <c r="C31" s="7"/>
      <c r="D31" s="7"/>
      <c r="E31" s="7"/>
      <c r="F31" s="85"/>
      <c r="G31" s="7"/>
      <c r="H31" s="6"/>
      <c r="I31" s="7"/>
      <c r="J31" s="6"/>
      <c r="K31" s="7"/>
      <c r="L31" s="7"/>
      <c r="M31" s="7"/>
      <c r="N31" s="6"/>
    </row>
    <row r="32" spans="1:14" ht="12.75">
      <c r="A32" s="7"/>
      <c r="B32" s="3"/>
      <c r="C32" s="7"/>
      <c r="D32" s="7"/>
      <c r="E32" s="7"/>
      <c r="F32" s="85"/>
      <c r="G32" s="7"/>
      <c r="H32" s="6"/>
      <c r="I32" s="7"/>
      <c r="J32" s="6"/>
      <c r="K32" s="7"/>
      <c r="L32" s="7"/>
      <c r="M32" s="7"/>
      <c r="N32" s="6"/>
    </row>
    <row r="33" spans="1:14" ht="12.75">
      <c r="A33" s="7"/>
      <c r="B33" s="3"/>
      <c r="C33" s="7"/>
      <c r="D33" s="7"/>
      <c r="E33" s="7"/>
      <c r="F33" s="85"/>
      <c r="G33" s="7"/>
      <c r="H33" s="6"/>
      <c r="I33" s="7"/>
      <c r="J33" s="6"/>
      <c r="K33" s="7"/>
      <c r="L33" s="7"/>
      <c r="M33" s="7"/>
      <c r="N33" s="6"/>
    </row>
    <row r="34" spans="1:14" ht="12.75">
      <c r="A34" s="7"/>
      <c r="B34" s="3"/>
      <c r="C34" s="7"/>
      <c r="D34" s="7"/>
      <c r="E34" s="7"/>
      <c r="F34" s="85"/>
      <c r="G34" s="7"/>
      <c r="H34" s="6"/>
      <c r="I34" s="7"/>
      <c r="J34" s="6"/>
      <c r="K34" s="7"/>
      <c r="L34" s="7"/>
      <c r="M34" s="7"/>
      <c r="N34" s="6"/>
    </row>
    <row r="35" spans="1:14" ht="12.75">
      <c r="A35" s="7"/>
      <c r="B35" s="3"/>
      <c r="C35" s="7"/>
      <c r="D35" s="7"/>
      <c r="E35" s="7"/>
      <c r="F35" s="85"/>
      <c r="G35" s="7"/>
      <c r="H35" s="6"/>
      <c r="I35" s="7"/>
      <c r="J35" s="6"/>
      <c r="K35" s="7"/>
      <c r="L35" s="7"/>
      <c r="M35" s="7"/>
      <c r="N35" s="6"/>
    </row>
    <row r="36" spans="1:14" ht="12.75">
      <c r="A36" s="7"/>
      <c r="B36" s="3"/>
      <c r="C36" s="7"/>
      <c r="D36" s="7"/>
      <c r="E36" s="7"/>
      <c r="F36" s="85"/>
      <c r="G36" s="7"/>
      <c r="H36" s="6"/>
      <c r="I36" s="7"/>
      <c r="J36" s="6"/>
      <c r="K36" s="7"/>
      <c r="L36" s="7"/>
      <c r="M36" s="7"/>
      <c r="N36" s="6"/>
    </row>
    <row r="37" spans="1:14" ht="12.75">
      <c r="A37" s="7"/>
      <c r="B37" s="3"/>
      <c r="C37" s="7"/>
      <c r="D37" s="7"/>
      <c r="E37" s="7"/>
      <c r="F37" s="85"/>
      <c r="G37" s="7"/>
      <c r="H37" s="6"/>
      <c r="I37" s="7"/>
      <c r="J37" s="6"/>
      <c r="K37" s="7"/>
      <c r="L37" s="7"/>
      <c r="M37" s="7"/>
      <c r="N37" s="6"/>
    </row>
    <row r="38" spans="1:14" ht="54" customHeight="1">
      <c r="A38" s="7"/>
      <c r="B38" s="3"/>
      <c r="C38" s="7"/>
      <c r="D38" s="7"/>
      <c r="E38" s="7"/>
      <c r="F38" s="85"/>
      <c r="G38" s="7"/>
      <c r="H38" s="6"/>
      <c r="I38" s="7"/>
      <c r="J38" s="6"/>
      <c r="K38" s="7"/>
      <c r="L38" s="7"/>
      <c r="M38" s="7"/>
      <c r="N38" s="6"/>
    </row>
    <row r="39" spans="1:14" ht="29.25" customHeight="1">
      <c r="A39" s="106"/>
      <c r="B39" s="131" t="s">
        <v>96</v>
      </c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</row>
    <row r="40" spans="1:14" ht="15.75">
      <c r="A40" s="106"/>
      <c r="B40" s="129" t="s">
        <v>183</v>
      </c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</row>
    <row r="41" spans="1:14" ht="15.75">
      <c r="A41" s="106"/>
      <c r="B41" s="130" t="s">
        <v>98</v>
      </c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</row>
    <row r="42" spans="1:14" ht="15.75">
      <c r="A42" s="106"/>
      <c r="B42" s="130" t="s">
        <v>220</v>
      </c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</row>
    <row r="43" spans="1:14" ht="15.75">
      <c r="A43" s="106"/>
      <c r="B43" s="130" t="s">
        <v>99</v>
      </c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</row>
    <row r="44" spans="1:14" ht="12.75">
      <c r="A44" s="7"/>
      <c r="B44" s="7"/>
      <c r="C44" s="7"/>
      <c r="D44" s="7"/>
      <c r="E44" s="7"/>
      <c r="F44" s="85"/>
      <c r="G44" s="7"/>
      <c r="H44" s="6"/>
      <c r="I44" s="7"/>
      <c r="J44" s="6"/>
      <c r="K44" s="7"/>
      <c r="L44" s="6"/>
      <c r="M44" s="7"/>
      <c r="N44" s="6"/>
    </row>
    <row r="45" spans="1:14" ht="12.75">
      <c r="A45" s="123" t="s">
        <v>0</v>
      </c>
      <c r="B45" s="123" t="s">
        <v>2</v>
      </c>
      <c r="C45" s="123" t="s">
        <v>92</v>
      </c>
      <c r="D45" s="123" t="s">
        <v>90</v>
      </c>
      <c r="E45" s="123" t="s">
        <v>93</v>
      </c>
      <c r="F45" s="118" t="s">
        <v>103</v>
      </c>
      <c r="G45" s="112" t="s">
        <v>5</v>
      </c>
      <c r="H45" s="114"/>
      <c r="I45" s="112" t="s">
        <v>6</v>
      </c>
      <c r="J45" s="114"/>
      <c r="K45" s="112" t="s">
        <v>7</v>
      </c>
      <c r="L45" s="114"/>
      <c r="M45" s="112" t="s">
        <v>5</v>
      </c>
      <c r="N45" s="114"/>
    </row>
    <row r="46" spans="1:14" ht="12.75">
      <c r="A46" s="124"/>
      <c r="B46" s="124"/>
      <c r="C46" s="124"/>
      <c r="D46" s="124"/>
      <c r="E46" s="124"/>
      <c r="F46" s="119"/>
      <c r="G46" s="115" t="s">
        <v>209</v>
      </c>
      <c r="H46" s="117"/>
      <c r="I46" s="115"/>
      <c r="J46" s="117"/>
      <c r="K46" s="115"/>
      <c r="L46" s="117"/>
      <c r="M46" s="115" t="s">
        <v>217</v>
      </c>
      <c r="N46" s="117"/>
    </row>
    <row r="47" spans="1:14" ht="25.5">
      <c r="A47" s="125"/>
      <c r="B47" s="125"/>
      <c r="C47" s="125"/>
      <c r="D47" s="125"/>
      <c r="E47" s="125"/>
      <c r="F47" s="120"/>
      <c r="G47" s="11" t="s">
        <v>8</v>
      </c>
      <c r="H47" s="13" t="s">
        <v>10</v>
      </c>
      <c r="I47" s="11" t="s">
        <v>8</v>
      </c>
      <c r="J47" s="13" t="s">
        <v>10</v>
      </c>
      <c r="K47" s="11" t="s">
        <v>8</v>
      </c>
      <c r="L47" s="13" t="s">
        <v>10</v>
      </c>
      <c r="M47" s="11" t="s">
        <v>11</v>
      </c>
      <c r="N47" s="13" t="s">
        <v>10</v>
      </c>
    </row>
    <row r="48" spans="1:14" ht="15" customHeight="1">
      <c r="A48" s="11">
        <v>1</v>
      </c>
      <c r="B48" s="11" t="s">
        <v>150</v>
      </c>
      <c r="C48" s="11" t="s">
        <v>33</v>
      </c>
      <c r="D48" s="65" t="s">
        <v>151</v>
      </c>
      <c r="E48" s="11"/>
      <c r="F48" s="88">
        <v>85.91</v>
      </c>
      <c r="G48" s="65">
        <v>26</v>
      </c>
      <c r="H48" s="67">
        <f aca="true" t="shared" si="0" ref="H48:H64">G48*F48</f>
        <v>2233.66</v>
      </c>
      <c r="I48" s="65"/>
      <c r="J48" s="67"/>
      <c r="K48" s="65">
        <v>5</v>
      </c>
      <c r="L48" s="68">
        <f>K48*F48</f>
        <v>429.54999999999995</v>
      </c>
      <c r="M48" s="65">
        <f aca="true" t="shared" si="1" ref="M48:M64">G48+I48-K48</f>
        <v>21</v>
      </c>
      <c r="N48" s="68">
        <f aca="true" t="shared" si="2" ref="N48:N64">M48*F48</f>
        <v>1804.11</v>
      </c>
    </row>
    <row r="49" spans="1:14" ht="12.75">
      <c r="A49" s="11">
        <v>2</v>
      </c>
      <c r="B49" s="11" t="s">
        <v>154</v>
      </c>
      <c r="C49" s="11" t="s">
        <v>31</v>
      </c>
      <c r="D49" s="65" t="s">
        <v>159</v>
      </c>
      <c r="E49" s="11"/>
      <c r="F49" s="88">
        <v>0.8336</v>
      </c>
      <c r="G49" s="65">
        <v>0</v>
      </c>
      <c r="H49" s="67">
        <f t="shared" si="0"/>
        <v>0</v>
      </c>
      <c r="I49" s="65"/>
      <c r="J49" s="67"/>
      <c r="K49" s="65"/>
      <c r="L49" s="68">
        <f aca="true" t="shared" si="3" ref="L49:L64">K49*F49</f>
        <v>0</v>
      </c>
      <c r="M49" s="65">
        <f t="shared" si="1"/>
        <v>0</v>
      </c>
      <c r="N49" s="68">
        <f t="shared" si="2"/>
        <v>0</v>
      </c>
    </row>
    <row r="50" spans="1:14" ht="12.75">
      <c r="A50" s="11">
        <v>3</v>
      </c>
      <c r="B50" s="11" t="s">
        <v>154</v>
      </c>
      <c r="C50" s="11" t="s">
        <v>31</v>
      </c>
      <c r="D50" s="65" t="s">
        <v>222</v>
      </c>
      <c r="E50" s="11"/>
      <c r="F50" s="88">
        <v>0.7566</v>
      </c>
      <c r="G50" s="65">
        <v>0</v>
      </c>
      <c r="H50" s="67">
        <f>G50*F50</f>
        <v>0</v>
      </c>
      <c r="I50" s="65">
        <v>2000</v>
      </c>
      <c r="J50" s="67">
        <v>1513.2</v>
      </c>
      <c r="K50" s="65"/>
      <c r="L50" s="68">
        <f t="shared" si="3"/>
        <v>0</v>
      </c>
      <c r="M50" s="65">
        <f t="shared" si="1"/>
        <v>2000</v>
      </c>
      <c r="N50" s="68">
        <f t="shared" si="2"/>
        <v>1513.2</v>
      </c>
    </row>
    <row r="51" spans="1:14" ht="12.75">
      <c r="A51" s="11">
        <v>4</v>
      </c>
      <c r="B51" s="11" t="s">
        <v>154</v>
      </c>
      <c r="C51" s="11" t="s">
        <v>31</v>
      </c>
      <c r="D51" s="65" t="s">
        <v>201</v>
      </c>
      <c r="E51" s="11"/>
      <c r="F51" s="88">
        <v>0.7566</v>
      </c>
      <c r="G51" s="65">
        <v>1850</v>
      </c>
      <c r="H51" s="67">
        <f t="shared" si="0"/>
        <v>1399.71</v>
      </c>
      <c r="I51" s="65"/>
      <c r="J51" s="67"/>
      <c r="K51" s="65">
        <v>1680</v>
      </c>
      <c r="L51" s="68">
        <f t="shared" si="3"/>
        <v>1271.0880000000002</v>
      </c>
      <c r="M51" s="65">
        <f t="shared" si="1"/>
        <v>170</v>
      </c>
      <c r="N51" s="68">
        <f t="shared" si="2"/>
        <v>128.622</v>
      </c>
    </row>
    <row r="52" spans="1:14" ht="12.75">
      <c r="A52" s="11">
        <v>5</v>
      </c>
      <c r="B52" s="11" t="s">
        <v>157</v>
      </c>
      <c r="C52" s="11" t="s">
        <v>27</v>
      </c>
      <c r="D52" s="65" t="s">
        <v>158</v>
      </c>
      <c r="E52" s="11"/>
      <c r="F52" s="88">
        <v>1.2796</v>
      </c>
      <c r="G52" s="65">
        <v>60</v>
      </c>
      <c r="H52" s="67">
        <f t="shared" si="0"/>
        <v>76.77600000000001</v>
      </c>
      <c r="I52" s="65">
        <v>170</v>
      </c>
      <c r="J52" s="67">
        <v>217.53</v>
      </c>
      <c r="K52" s="65">
        <v>15</v>
      </c>
      <c r="L52" s="68">
        <f t="shared" si="3"/>
        <v>19.194000000000003</v>
      </c>
      <c r="M52" s="65">
        <f t="shared" si="1"/>
        <v>215</v>
      </c>
      <c r="N52" s="68">
        <f t="shared" si="2"/>
        <v>275.11400000000003</v>
      </c>
    </row>
    <row r="53" spans="1:14" ht="12.75">
      <c r="A53" s="11">
        <v>6</v>
      </c>
      <c r="B53" s="11" t="s">
        <v>49</v>
      </c>
      <c r="C53" s="11" t="s">
        <v>27</v>
      </c>
      <c r="D53" s="65" t="s">
        <v>202</v>
      </c>
      <c r="E53" s="11"/>
      <c r="F53" s="88">
        <v>1.811</v>
      </c>
      <c r="G53" s="65">
        <v>270</v>
      </c>
      <c r="H53" s="67">
        <f t="shared" si="0"/>
        <v>488.96999999999997</v>
      </c>
      <c r="I53" s="65">
        <v>450</v>
      </c>
      <c r="J53" s="67">
        <v>814.95</v>
      </c>
      <c r="K53" s="65">
        <v>90</v>
      </c>
      <c r="L53" s="68">
        <f t="shared" si="3"/>
        <v>162.99</v>
      </c>
      <c r="M53" s="65">
        <f>G53+I53-K53</f>
        <v>630</v>
      </c>
      <c r="N53" s="68">
        <f>M53*F53</f>
        <v>1140.93</v>
      </c>
    </row>
    <row r="54" spans="1:14" ht="12.75" customHeight="1">
      <c r="A54" s="11">
        <v>7</v>
      </c>
      <c r="B54" s="11" t="s">
        <v>203</v>
      </c>
      <c r="C54" s="11" t="s">
        <v>162</v>
      </c>
      <c r="D54" s="65" t="s">
        <v>204</v>
      </c>
      <c r="E54" s="11"/>
      <c r="F54" s="88">
        <v>2.9088</v>
      </c>
      <c r="G54" s="65">
        <v>800</v>
      </c>
      <c r="H54" s="67">
        <f t="shared" si="0"/>
        <v>2327.04</v>
      </c>
      <c r="I54" s="65"/>
      <c r="J54" s="67"/>
      <c r="K54" s="65">
        <v>500</v>
      </c>
      <c r="L54" s="68">
        <f t="shared" si="3"/>
        <v>1454.3999999999999</v>
      </c>
      <c r="M54" s="65">
        <f t="shared" si="1"/>
        <v>300</v>
      </c>
      <c r="N54" s="68">
        <f t="shared" si="2"/>
        <v>872.64</v>
      </c>
    </row>
    <row r="55" spans="1:14" ht="12.75" customHeight="1">
      <c r="A55" s="11">
        <v>8</v>
      </c>
      <c r="B55" s="11" t="s">
        <v>203</v>
      </c>
      <c r="C55" s="11" t="s">
        <v>162</v>
      </c>
      <c r="D55" s="65" t="s">
        <v>223</v>
      </c>
      <c r="E55" s="11"/>
      <c r="F55" s="88">
        <v>2.9849</v>
      </c>
      <c r="G55" s="65">
        <v>0</v>
      </c>
      <c r="H55" s="67">
        <f t="shared" si="0"/>
        <v>0</v>
      </c>
      <c r="I55" s="65">
        <v>2700</v>
      </c>
      <c r="J55" s="67">
        <v>8059.23</v>
      </c>
      <c r="K55" s="65"/>
      <c r="L55" s="68">
        <f t="shared" si="3"/>
        <v>0</v>
      </c>
      <c r="M55" s="65">
        <f t="shared" si="1"/>
        <v>2700</v>
      </c>
      <c r="N55" s="68">
        <f t="shared" si="2"/>
        <v>8059.2300000000005</v>
      </c>
    </row>
    <row r="56" spans="1:14" ht="12.75">
      <c r="A56" s="11">
        <v>9</v>
      </c>
      <c r="B56" s="11" t="s">
        <v>153</v>
      </c>
      <c r="C56" s="11" t="s">
        <v>27</v>
      </c>
      <c r="D56" s="65" t="s">
        <v>170</v>
      </c>
      <c r="E56" s="11"/>
      <c r="F56" s="88">
        <v>0.3877</v>
      </c>
      <c r="G56" s="65">
        <v>1735</v>
      </c>
      <c r="H56" s="67">
        <f t="shared" si="0"/>
        <v>672.6595</v>
      </c>
      <c r="I56" s="65">
        <v>500</v>
      </c>
      <c r="J56" s="67">
        <v>193.85</v>
      </c>
      <c r="K56" s="65">
        <v>690</v>
      </c>
      <c r="L56" s="68">
        <f t="shared" si="3"/>
        <v>267.513</v>
      </c>
      <c r="M56" s="65">
        <f t="shared" si="1"/>
        <v>1545</v>
      </c>
      <c r="N56" s="68">
        <f t="shared" si="2"/>
        <v>598.9965</v>
      </c>
    </row>
    <row r="57" spans="1:14" ht="12.75">
      <c r="A57" s="11">
        <v>10</v>
      </c>
      <c r="B57" s="11" t="s">
        <v>161</v>
      </c>
      <c r="C57" s="11" t="s">
        <v>27</v>
      </c>
      <c r="D57" s="65" t="s">
        <v>212</v>
      </c>
      <c r="E57" s="11"/>
      <c r="F57" s="88">
        <v>0.5253</v>
      </c>
      <c r="G57" s="65">
        <v>2710</v>
      </c>
      <c r="H57" s="67">
        <f t="shared" si="0"/>
        <v>1423.5629999999999</v>
      </c>
      <c r="I57" s="65"/>
      <c r="J57" s="67"/>
      <c r="K57" s="65">
        <v>770</v>
      </c>
      <c r="L57" s="68">
        <f t="shared" si="3"/>
        <v>404.481</v>
      </c>
      <c r="M57" s="65">
        <f t="shared" si="1"/>
        <v>1940</v>
      </c>
      <c r="N57" s="68">
        <f t="shared" si="2"/>
        <v>1019.082</v>
      </c>
    </row>
    <row r="58" spans="1:14" ht="12.75">
      <c r="A58" s="11">
        <v>11</v>
      </c>
      <c r="B58" s="11" t="s">
        <v>161</v>
      </c>
      <c r="C58" s="11" t="s">
        <v>27</v>
      </c>
      <c r="D58" s="65" t="s">
        <v>189</v>
      </c>
      <c r="E58" s="11"/>
      <c r="F58" s="88">
        <v>0.5777</v>
      </c>
      <c r="G58" s="65">
        <v>0</v>
      </c>
      <c r="H58" s="67">
        <f t="shared" si="0"/>
        <v>0</v>
      </c>
      <c r="I58" s="65"/>
      <c r="J58" s="67"/>
      <c r="K58" s="65"/>
      <c r="L58" s="68">
        <f t="shared" si="3"/>
        <v>0</v>
      </c>
      <c r="M58" s="65">
        <f t="shared" si="1"/>
        <v>0</v>
      </c>
      <c r="N58" s="68">
        <f t="shared" si="2"/>
        <v>0</v>
      </c>
    </row>
    <row r="59" spans="1:14" ht="12.75">
      <c r="A59" s="11">
        <v>12</v>
      </c>
      <c r="B59" s="11" t="s">
        <v>161</v>
      </c>
      <c r="C59" s="11" t="s">
        <v>27</v>
      </c>
      <c r="D59" s="65" t="s">
        <v>224</v>
      </c>
      <c r="E59" s="11"/>
      <c r="F59" s="88">
        <v>0.5192</v>
      </c>
      <c r="G59" s="65">
        <v>0</v>
      </c>
      <c r="H59" s="67">
        <f t="shared" si="0"/>
        <v>0</v>
      </c>
      <c r="I59" s="65">
        <v>2000</v>
      </c>
      <c r="J59" s="67">
        <v>1038.4</v>
      </c>
      <c r="K59" s="65"/>
      <c r="L59" s="68">
        <f t="shared" si="3"/>
        <v>0</v>
      </c>
      <c r="M59" s="65">
        <f t="shared" si="1"/>
        <v>2000</v>
      </c>
      <c r="N59" s="68">
        <f t="shared" si="2"/>
        <v>1038.4</v>
      </c>
    </row>
    <row r="60" spans="1:14" ht="12.75">
      <c r="A60" s="11">
        <v>13</v>
      </c>
      <c r="B60" s="11" t="s">
        <v>168</v>
      </c>
      <c r="C60" s="11" t="s">
        <v>27</v>
      </c>
      <c r="D60" s="65" t="s">
        <v>169</v>
      </c>
      <c r="E60" s="11"/>
      <c r="F60" s="88">
        <v>8.255</v>
      </c>
      <c r="G60" s="65">
        <v>30</v>
      </c>
      <c r="H60" s="67">
        <f t="shared" si="0"/>
        <v>247.65000000000003</v>
      </c>
      <c r="I60" s="65">
        <v>50</v>
      </c>
      <c r="J60" s="67">
        <v>412.75</v>
      </c>
      <c r="K60" s="65">
        <v>20</v>
      </c>
      <c r="L60" s="68">
        <f t="shared" si="3"/>
        <v>165.10000000000002</v>
      </c>
      <c r="M60" s="65">
        <f t="shared" si="1"/>
        <v>60</v>
      </c>
      <c r="N60" s="68">
        <f t="shared" si="2"/>
        <v>495.30000000000007</v>
      </c>
    </row>
    <row r="61" spans="1:14" ht="12.75">
      <c r="A61" s="11">
        <v>14</v>
      </c>
      <c r="B61" s="11" t="s">
        <v>172</v>
      </c>
      <c r="C61" s="11" t="s">
        <v>27</v>
      </c>
      <c r="D61" s="65" t="s">
        <v>171</v>
      </c>
      <c r="E61" s="11"/>
      <c r="F61" s="88">
        <v>0.73303</v>
      </c>
      <c r="G61" s="65">
        <v>2000</v>
      </c>
      <c r="H61" s="67">
        <f t="shared" si="0"/>
        <v>1466.06</v>
      </c>
      <c r="I61" s="65"/>
      <c r="J61" s="67"/>
      <c r="K61" s="65">
        <v>560</v>
      </c>
      <c r="L61" s="68">
        <f t="shared" si="3"/>
        <v>410.49679999999995</v>
      </c>
      <c r="M61" s="65">
        <f t="shared" si="1"/>
        <v>1440</v>
      </c>
      <c r="N61" s="68">
        <f t="shared" si="2"/>
        <v>1055.5632</v>
      </c>
    </row>
    <row r="62" spans="1:14" ht="12.75">
      <c r="A62" s="11">
        <v>15</v>
      </c>
      <c r="B62" s="11" t="s">
        <v>45</v>
      </c>
      <c r="C62" s="11" t="s">
        <v>31</v>
      </c>
      <c r="D62" s="65" t="s">
        <v>190</v>
      </c>
      <c r="E62" s="11"/>
      <c r="F62" s="104">
        <v>6.6174</v>
      </c>
      <c r="G62" s="65">
        <v>0</v>
      </c>
      <c r="H62" s="67">
        <f t="shared" si="0"/>
        <v>0</v>
      </c>
      <c r="I62" s="65"/>
      <c r="J62" s="67"/>
      <c r="K62" s="65"/>
      <c r="L62" s="68">
        <f t="shared" si="3"/>
        <v>0</v>
      </c>
      <c r="M62" s="65">
        <f t="shared" si="1"/>
        <v>0</v>
      </c>
      <c r="N62" s="68">
        <f t="shared" si="2"/>
        <v>0</v>
      </c>
    </row>
    <row r="63" spans="1:14" ht="18" customHeight="1">
      <c r="A63" s="11">
        <v>16</v>
      </c>
      <c r="B63" s="11" t="s">
        <v>146</v>
      </c>
      <c r="C63" s="11" t="s">
        <v>27</v>
      </c>
      <c r="D63" s="65" t="s">
        <v>205</v>
      </c>
      <c r="E63" s="11"/>
      <c r="F63" s="104">
        <v>13.6754</v>
      </c>
      <c r="G63" s="65">
        <v>0</v>
      </c>
      <c r="H63" s="67">
        <f t="shared" si="0"/>
        <v>0</v>
      </c>
      <c r="I63" s="65"/>
      <c r="J63" s="67"/>
      <c r="K63" s="65"/>
      <c r="L63" s="68">
        <f t="shared" si="3"/>
        <v>0</v>
      </c>
      <c r="M63" s="65">
        <f t="shared" si="1"/>
        <v>0</v>
      </c>
      <c r="N63" s="68">
        <f t="shared" si="2"/>
        <v>0</v>
      </c>
    </row>
    <row r="64" spans="1:14" ht="18.75" customHeight="1">
      <c r="A64" s="11">
        <v>17</v>
      </c>
      <c r="B64" s="11" t="s">
        <v>146</v>
      </c>
      <c r="C64" s="11" t="s">
        <v>27</v>
      </c>
      <c r="D64" s="65" t="s">
        <v>213</v>
      </c>
      <c r="E64" s="11"/>
      <c r="F64" s="104">
        <v>13.6754</v>
      </c>
      <c r="G64" s="65">
        <v>90</v>
      </c>
      <c r="H64" s="67">
        <f t="shared" si="0"/>
        <v>1230.786</v>
      </c>
      <c r="I64" s="65">
        <v>30</v>
      </c>
      <c r="J64" s="67">
        <v>410.26</v>
      </c>
      <c r="K64" s="65">
        <v>50</v>
      </c>
      <c r="L64" s="68">
        <f t="shared" si="3"/>
        <v>683.77</v>
      </c>
      <c r="M64" s="65">
        <f t="shared" si="1"/>
        <v>70</v>
      </c>
      <c r="N64" s="68">
        <f t="shared" si="2"/>
        <v>957.278</v>
      </c>
    </row>
    <row r="65" spans="1:14" ht="12.75">
      <c r="A65" s="11"/>
      <c r="B65" s="11"/>
      <c r="C65" s="14"/>
      <c r="D65" s="14"/>
      <c r="E65" s="14"/>
      <c r="F65" s="89"/>
      <c r="G65" s="69"/>
      <c r="H65" s="70">
        <f>SUM(H48:H64)</f>
        <v>11566.874499999998</v>
      </c>
      <c r="I65" s="69"/>
      <c r="J65" s="70">
        <f>SUM(J48:J64)</f>
        <v>12660.17</v>
      </c>
      <c r="K65" s="69"/>
      <c r="L65" s="70">
        <f>SUM(L48:L64)</f>
        <v>5268.5828</v>
      </c>
      <c r="M65" s="65"/>
      <c r="N65" s="71">
        <f>SUM(N48:N64)</f>
        <v>18958.4657</v>
      </c>
    </row>
    <row r="66" spans="1:14" ht="12.75">
      <c r="A66" s="5"/>
      <c r="B66" s="5"/>
      <c r="C66" s="53"/>
      <c r="D66" s="53"/>
      <c r="E66" s="53"/>
      <c r="F66" s="92"/>
      <c r="G66" s="79"/>
      <c r="H66" s="80"/>
      <c r="I66" s="79"/>
      <c r="J66" s="80"/>
      <c r="K66" s="79"/>
      <c r="L66" s="80"/>
      <c r="M66" s="81"/>
      <c r="N66" s="82"/>
    </row>
    <row r="67" spans="1:14" ht="15.75">
      <c r="A67" s="17"/>
      <c r="B67" s="1" t="s">
        <v>155</v>
      </c>
      <c r="C67" s="99"/>
      <c r="D67" s="99"/>
      <c r="E67" s="100"/>
      <c r="F67" s="101"/>
      <c r="G67" s="102"/>
      <c r="H67" s="18"/>
      <c r="I67" s="17"/>
      <c r="J67" s="6"/>
      <c r="K67" s="7"/>
      <c r="L67" s="6"/>
      <c r="M67" s="7"/>
      <c r="N67" s="6"/>
    </row>
    <row r="68" spans="1:14" ht="15.75">
      <c r="A68" s="17"/>
      <c r="B68" s="1"/>
      <c r="C68" s="99"/>
      <c r="D68" s="99"/>
      <c r="E68" s="100"/>
      <c r="F68" s="101"/>
      <c r="G68" s="102"/>
      <c r="H68" s="18"/>
      <c r="I68" s="17"/>
      <c r="J68" s="6"/>
      <c r="K68" s="7"/>
      <c r="L68" s="6"/>
      <c r="M68" s="7"/>
      <c r="N68" s="6"/>
    </row>
    <row r="69" spans="1:14" ht="15.75">
      <c r="A69" s="17"/>
      <c r="B69" s="1" t="s">
        <v>21</v>
      </c>
      <c r="C69" s="17"/>
      <c r="D69" s="17"/>
      <c r="E69" s="17"/>
      <c r="F69" s="90"/>
      <c r="G69" s="17"/>
      <c r="H69" s="18"/>
      <c r="I69" s="17"/>
      <c r="J69" s="6"/>
      <c r="K69" s="7"/>
      <c r="L69" s="6"/>
      <c r="M69" s="7"/>
      <c r="N69" s="6"/>
    </row>
    <row r="70" spans="1:14" ht="12.75">
      <c r="A70" s="7"/>
      <c r="B70" s="3" t="s">
        <v>22</v>
      </c>
      <c r="C70" s="7"/>
      <c r="D70" s="7"/>
      <c r="E70" s="7"/>
      <c r="F70" s="85"/>
      <c r="G70" s="7"/>
      <c r="H70" s="6"/>
      <c r="I70" s="7"/>
      <c r="J70" s="6"/>
      <c r="K70" s="7"/>
      <c r="L70" s="6"/>
      <c r="M70" s="7"/>
      <c r="N70" s="6"/>
    </row>
    <row r="71" spans="1:14" ht="12.75">
      <c r="A71" s="7"/>
      <c r="B71" s="3" t="s">
        <v>176</v>
      </c>
      <c r="C71" s="7"/>
      <c r="D71" s="7"/>
      <c r="E71" s="7"/>
      <c r="F71" s="85"/>
      <c r="G71" s="7"/>
      <c r="H71" s="6"/>
      <c r="I71" s="7"/>
      <c r="J71" s="6"/>
      <c r="K71" s="7"/>
      <c r="L71" s="7"/>
      <c r="M71" s="7"/>
      <c r="N71" s="6"/>
    </row>
    <row r="72" spans="1:14" ht="12.75">
      <c r="A72" s="7"/>
      <c r="B72" s="3"/>
      <c r="C72" s="7"/>
      <c r="D72" s="7"/>
      <c r="E72" s="7"/>
      <c r="F72" s="85"/>
      <c r="G72" s="7"/>
      <c r="H72" s="6"/>
      <c r="I72" s="7"/>
      <c r="J72" s="6"/>
      <c r="K72" s="7"/>
      <c r="L72" s="7"/>
      <c r="M72" s="7"/>
      <c r="N72" s="6"/>
    </row>
    <row r="73" spans="1:14" ht="12.75">
      <c r="A73" s="7"/>
      <c r="B73" s="3"/>
      <c r="C73" s="7"/>
      <c r="D73" s="7"/>
      <c r="E73" s="7"/>
      <c r="F73" s="85"/>
      <c r="G73" s="7"/>
      <c r="H73" s="6"/>
      <c r="I73" s="7"/>
      <c r="J73" s="6"/>
      <c r="K73" s="7"/>
      <c r="L73" s="7"/>
      <c r="M73" s="7"/>
      <c r="N73" s="6"/>
    </row>
    <row r="74" spans="1:14" ht="12.75">
      <c r="A74" s="7"/>
      <c r="B74" s="3"/>
      <c r="C74" s="7"/>
      <c r="D74" s="7"/>
      <c r="E74" s="7"/>
      <c r="F74" s="85"/>
      <c r="G74" s="7"/>
      <c r="H74" s="6"/>
      <c r="I74" s="7"/>
      <c r="J74" s="6"/>
      <c r="K74" s="7"/>
      <c r="L74" s="7"/>
      <c r="M74" s="7"/>
      <c r="N74" s="6"/>
    </row>
    <row r="75" spans="1:14" ht="12.75">
      <c r="A75" s="7"/>
      <c r="B75" s="3"/>
      <c r="C75" s="7"/>
      <c r="D75" s="7"/>
      <c r="E75" s="7"/>
      <c r="F75" s="85"/>
      <c r="G75" s="7"/>
      <c r="H75" s="6"/>
      <c r="I75" s="7"/>
      <c r="J75" s="6"/>
      <c r="K75" s="7"/>
      <c r="L75" s="7"/>
      <c r="M75" s="7"/>
      <c r="N75" s="6"/>
    </row>
    <row r="76" spans="1:14" ht="12.75">
      <c r="A76" s="7"/>
      <c r="B76" s="3"/>
      <c r="C76" s="7"/>
      <c r="D76" s="7"/>
      <c r="E76" s="7"/>
      <c r="F76" s="85"/>
      <c r="G76" s="7"/>
      <c r="H76" s="6"/>
      <c r="I76" s="7"/>
      <c r="J76" s="6"/>
      <c r="K76" s="7"/>
      <c r="L76" s="7"/>
      <c r="M76" s="7"/>
      <c r="N76" s="6"/>
    </row>
    <row r="77" spans="1:14" ht="12.75">
      <c r="A77" s="7"/>
      <c r="B77" s="3"/>
      <c r="C77" s="7"/>
      <c r="D77" s="7"/>
      <c r="E77" s="7"/>
      <c r="F77" s="85"/>
      <c r="G77" s="7"/>
      <c r="H77" s="6"/>
      <c r="I77" s="7"/>
      <c r="J77" s="6"/>
      <c r="K77" s="7"/>
      <c r="L77" s="7"/>
      <c r="M77" s="7"/>
      <c r="N77" s="6"/>
    </row>
    <row r="78" spans="1:14" ht="12.75">
      <c r="A78" s="7"/>
      <c r="B78" s="3"/>
      <c r="C78" s="7"/>
      <c r="D78" s="7"/>
      <c r="E78" s="7"/>
      <c r="F78" s="85"/>
      <c r="G78" s="7"/>
      <c r="H78" s="6"/>
      <c r="I78" s="7"/>
      <c r="J78" s="6"/>
      <c r="K78" s="7"/>
      <c r="L78" s="7"/>
      <c r="M78" s="7"/>
      <c r="N78" s="6"/>
    </row>
    <row r="79" spans="1:14" ht="12.75">
      <c r="A79" s="7"/>
      <c r="B79" s="3"/>
      <c r="C79" s="7"/>
      <c r="D79" s="7"/>
      <c r="E79" s="7"/>
      <c r="F79" s="85"/>
      <c r="G79" s="7"/>
      <c r="H79" s="6"/>
      <c r="I79" s="7"/>
      <c r="J79" s="6"/>
      <c r="K79" s="7"/>
      <c r="L79" s="7"/>
      <c r="M79" s="7"/>
      <c r="N79" s="6"/>
    </row>
    <row r="80" spans="1:14" ht="12.75">
      <c r="A80" s="7"/>
      <c r="B80" s="3"/>
      <c r="C80" s="7"/>
      <c r="D80" s="7"/>
      <c r="E80" s="7"/>
      <c r="F80" s="85"/>
      <c r="G80" s="7"/>
      <c r="H80" s="6"/>
      <c r="I80" s="7"/>
      <c r="J80" s="6"/>
      <c r="K80" s="7"/>
      <c r="L80" s="7"/>
      <c r="M80" s="7"/>
      <c r="N80" s="6"/>
    </row>
    <row r="81" spans="1:14" ht="18">
      <c r="A81" s="17"/>
      <c r="B81" s="131" t="s">
        <v>96</v>
      </c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</row>
    <row r="82" spans="1:14" ht="15.75">
      <c r="A82" s="17"/>
      <c r="B82" s="129" t="s">
        <v>183</v>
      </c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</row>
    <row r="83" spans="1:14" ht="15.75">
      <c r="A83" s="17"/>
      <c r="B83" s="130" t="s">
        <v>98</v>
      </c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</row>
    <row r="84" spans="1:14" ht="15.75">
      <c r="A84" s="73"/>
      <c r="B84" s="107"/>
      <c r="C84" s="130" t="s">
        <v>216</v>
      </c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</row>
    <row r="85" spans="1:14" ht="15.75">
      <c r="A85" s="17"/>
      <c r="B85" s="130" t="s">
        <v>101</v>
      </c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</row>
    <row r="86" spans="1:14" ht="12.75">
      <c r="A86" s="7"/>
      <c r="B86" s="7"/>
      <c r="C86" s="7"/>
      <c r="D86" s="7"/>
      <c r="E86" s="7"/>
      <c r="F86" s="85"/>
      <c r="G86" s="7"/>
      <c r="H86" s="6"/>
      <c r="I86" s="7"/>
      <c r="J86" s="6"/>
      <c r="K86" s="7"/>
      <c r="L86" s="6"/>
      <c r="M86" s="7"/>
      <c r="N86" s="6"/>
    </row>
    <row r="87" spans="1:14" ht="12.75">
      <c r="A87" s="123" t="s">
        <v>95</v>
      </c>
      <c r="B87" s="123" t="s">
        <v>2</v>
      </c>
      <c r="C87" s="123" t="s">
        <v>92</v>
      </c>
      <c r="D87" s="123" t="s">
        <v>90</v>
      </c>
      <c r="E87" s="123" t="s">
        <v>93</v>
      </c>
      <c r="F87" s="118" t="s">
        <v>103</v>
      </c>
      <c r="G87" s="126" t="s">
        <v>5</v>
      </c>
      <c r="H87" s="126"/>
      <c r="I87" s="108" t="s">
        <v>6</v>
      </c>
      <c r="J87" s="108"/>
      <c r="K87" s="108" t="s">
        <v>7</v>
      </c>
      <c r="L87" s="108"/>
      <c r="M87" s="112" t="s">
        <v>5</v>
      </c>
      <c r="N87" s="114"/>
    </row>
    <row r="88" spans="1:14" ht="12.75">
      <c r="A88" s="124"/>
      <c r="B88" s="124"/>
      <c r="C88" s="124"/>
      <c r="D88" s="124"/>
      <c r="E88" s="124"/>
      <c r="F88" s="119"/>
      <c r="G88" s="127" t="s">
        <v>209</v>
      </c>
      <c r="H88" s="127"/>
      <c r="I88" s="108"/>
      <c r="J88" s="108"/>
      <c r="K88" s="108"/>
      <c r="L88" s="108"/>
      <c r="M88" s="115" t="s">
        <v>217</v>
      </c>
      <c r="N88" s="117"/>
    </row>
    <row r="89" spans="1:14" ht="25.5">
      <c r="A89" s="125"/>
      <c r="B89" s="125"/>
      <c r="C89" s="125"/>
      <c r="D89" s="125"/>
      <c r="E89" s="125"/>
      <c r="F89" s="120"/>
      <c r="G89" s="59" t="s">
        <v>8</v>
      </c>
      <c r="H89" s="62" t="s">
        <v>10</v>
      </c>
      <c r="I89" s="59" t="s">
        <v>8</v>
      </c>
      <c r="J89" s="62" t="s">
        <v>10</v>
      </c>
      <c r="K89" s="59" t="s">
        <v>8</v>
      </c>
      <c r="L89" s="62" t="s">
        <v>10</v>
      </c>
      <c r="M89" s="59" t="s">
        <v>11</v>
      </c>
      <c r="N89" s="62" t="s">
        <v>10</v>
      </c>
    </row>
    <row r="90" spans="1:14" ht="12.75">
      <c r="A90" s="11">
        <v>1</v>
      </c>
      <c r="B90" s="11" t="s">
        <v>45</v>
      </c>
      <c r="C90" s="11" t="s">
        <v>31</v>
      </c>
      <c r="D90" s="65" t="s">
        <v>198</v>
      </c>
      <c r="E90" s="72"/>
      <c r="F90" s="95">
        <v>7.3722114</v>
      </c>
      <c r="G90" s="72">
        <v>180</v>
      </c>
      <c r="H90" s="67">
        <f aca="true" t="shared" si="4" ref="H90:H95">G90*F90</f>
        <v>1326.9980520000001</v>
      </c>
      <c r="I90" s="72">
        <v>60</v>
      </c>
      <c r="J90" s="68">
        <f>I90*F90</f>
        <v>442.33268400000003</v>
      </c>
      <c r="K90" s="65">
        <v>240</v>
      </c>
      <c r="L90" s="67">
        <v>1769.33</v>
      </c>
      <c r="M90" s="65">
        <f>G90+I90-K90</f>
        <v>0</v>
      </c>
      <c r="N90" s="68">
        <f>H90+J90-L90</f>
        <v>0.0007360000001881417</v>
      </c>
    </row>
    <row r="91" spans="1:14" ht="12.75">
      <c r="A91" s="11">
        <v>2</v>
      </c>
      <c r="B91" s="11" t="s">
        <v>45</v>
      </c>
      <c r="C91" s="11" t="s">
        <v>31</v>
      </c>
      <c r="D91" s="65" t="s">
        <v>225</v>
      </c>
      <c r="E91" s="72"/>
      <c r="F91" s="95">
        <v>7.3722115</v>
      </c>
      <c r="G91" s="72">
        <v>0</v>
      </c>
      <c r="H91" s="67">
        <f t="shared" si="4"/>
        <v>0</v>
      </c>
      <c r="I91" s="72">
        <v>420</v>
      </c>
      <c r="J91" s="68">
        <v>3096.33</v>
      </c>
      <c r="K91" s="65"/>
      <c r="L91" s="67">
        <f aca="true" t="shared" si="5" ref="L91:L105">K91*F91</f>
        <v>0</v>
      </c>
      <c r="M91" s="65">
        <f>G91+I91-K91</f>
        <v>420</v>
      </c>
      <c r="N91" s="68">
        <f>H91+J91-L91</f>
        <v>3096.33</v>
      </c>
    </row>
    <row r="92" spans="1:14" ht="12.75">
      <c r="A92" s="11">
        <v>3</v>
      </c>
      <c r="B92" s="11" t="s">
        <v>51</v>
      </c>
      <c r="C92" s="11" t="s">
        <v>33</v>
      </c>
      <c r="D92" s="65">
        <v>166522</v>
      </c>
      <c r="E92" s="72"/>
      <c r="F92" s="95">
        <v>120.74699</v>
      </c>
      <c r="G92" s="72">
        <v>0</v>
      </c>
      <c r="H92" s="67">
        <f t="shared" si="4"/>
        <v>0</v>
      </c>
      <c r="I92" s="72">
        <v>31</v>
      </c>
      <c r="J92" s="68">
        <f aca="true" t="shared" si="6" ref="J92:J106">I92*F92</f>
        <v>3743.15669</v>
      </c>
      <c r="K92" s="65"/>
      <c r="L92" s="67">
        <f t="shared" si="5"/>
        <v>0</v>
      </c>
      <c r="M92" s="65">
        <f aca="true" t="shared" si="7" ref="M92:N106">G92+I92-K92</f>
        <v>31</v>
      </c>
      <c r="N92" s="68">
        <f t="shared" si="7"/>
        <v>3743.15669</v>
      </c>
    </row>
    <row r="93" spans="1:14" ht="12.75">
      <c r="A93" s="11">
        <v>4</v>
      </c>
      <c r="B93" s="11" t="s">
        <v>51</v>
      </c>
      <c r="C93" s="11" t="s">
        <v>33</v>
      </c>
      <c r="D93" s="65">
        <v>166424</v>
      </c>
      <c r="E93" s="72"/>
      <c r="F93" s="95">
        <v>120.74699</v>
      </c>
      <c r="G93" s="72">
        <v>35</v>
      </c>
      <c r="H93" s="67">
        <f t="shared" si="4"/>
        <v>4226.14465</v>
      </c>
      <c r="I93" s="72">
        <v>114</v>
      </c>
      <c r="J93" s="68">
        <f t="shared" si="6"/>
        <v>13765.15686</v>
      </c>
      <c r="K93" s="65">
        <v>90</v>
      </c>
      <c r="L93" s="67">
        <v>10867.23</v>
      </c>
      <c r="M93" s="65">
        <f t="shared" si="7"/>
        <v>59</v>
      </c>
      <c r="N93" s="68">
        <f t="shared" si="7"/>
        <v>7124.071509999998</v>
      </c>
    </row>
    <row r="94" spans="1:14" ht="13.5" customHeight="1">
      <c r="A94" s="11">
        <v>5</v>
      </c>
      <c r="B94" s="11" t="s">
        <v>146</v>
      </c>
      <c r="C94" s="11" t="s">
        <v>27</v>
      </c>
      <c r="D94" s="65" t="s">
        <v>156</v>
      </c>
      <c r="E94" s="72"/>
      <c r="F94" s="95">
        <v>15.9691367</v>
      </c>
      <c r="G94" s="72">
        <v>20</v>
      </c>
      <c r="H94" s="67">
        <f t="shared" si="4"/>
        <v>319.382734</v>
      </c>
      <c r="I94" s="72"/>
      <c r="J94" s="68">
        <f t="shared" si="6"/>
        <v>0</v>
      </c>
      <c r="K94" s="65"/>
      <c r="L94" s="67">
        <f t="shared" si="5"/>
        <v>0</v>
      </c>
      <c r="M94" s="65">
        <f t="shared" si="7"/>
        <v>20</v>
      </c>
      <c r="N94" s="68">
        <f t="shared" si="7"/>
        <v>319.382734</v>
      </c>
    </row>
    <row r="95" spans="1:14" ht="13.5" customHeight="1">
      <c r="A95" s="11">
        <v>6</v>
      </c>
      <c r="B95" s="11" t="s">
        <v>146</v>
      </c>
      <c r="C95" s="11" t="s">
        <v>27</v>
      </c>
      <c r="D95" s="65" t="s">
        <v>156</v>
      </c>
      <c r="E95" s="72"/>
      <c r="F95" s="95">
        <v>15.1501636</v>
      </c>
      <c r="G95" s="72">
        <v>30</v>
      </c>
      <c r="H95" s="67">
        <f t="shared" si="4"/>
        <v>454.504908</v>
      </c>
      <c r="I95" s="72"/>
      <c r="J95" s="68">
        <f t="shared" si="6"/>
        <v>0</v>
      </c>
      <c r="K95" s="65"/>
      <c r="L95" s="67">
        <f t="shared" si="5"/>
        <v>0</v>
      </c>
      <c r="M95" s="65">
        <f t="shared" si="7"/>
        <v>30</v>
      </c>
      <c r="N95" s="68">
        <f t="shared" si="7"/>
        <v>454.504908</v>
      </c>
    </row>
    <row r="96" spans="1:14" ht="12.75">
      <c r="A96" s="11">
        <v>7</v>
      </c>
      <c r="B96" s="11" t="s">
        <v>69</v>
      </c>
      <c r="C96" s="11" t="s">
        <v>27</v>
      </c>
      <c r="D96" s="65" t="s">
        <v>187</v>
      </c>
      <c r="E96" s="72"/>
      <c r="F96" s="95">
        <v>1.8617881</v>
      </c>
      <c r="G96" s="72">
        <v>0</v>
      </c>
      <c r="H96" s="67">
        <f aca="true" t="shared" si="8" ref="H96:H106">G96*F96</f>
        <v>0</v>
      </c>
      <c r="I96" s="72"/>
      <c r="J96" s="68">
        <f t="shared" si="6"/>
        <v>0</v>
      </c>
      <c r="K96" s="65"/>
      <c r="L96" s="67">
        <f t="shared" si="5"/>
        <v>0</v>
      </c>
      <c r="M96" s="65">
        <f t="shared" si="7"/>
        <v>0</v>
      </c>
      <c r="N96" s="68">
        <v>0</v>
      </c>
    </row>
    <row r="97" spans="1:14" ht="12.75">
      <c r="A97" s="11">
        <v>8</v>
      </c>
      <c r="B97" s="11" t="s">
        <v>69</v>
      </c>
      <c r="C97" s="11" t="s">
        <v>27</v>
      </c>
      <c r="D97" s="65" t="s">
        <v>206</v>
      </c>
      <c r="E97" s="72"/>
      <c r="F97" s="95">
        <v>1.7001353</v>
      </c>
      <c r="G97" s="72">
        <v>0</v>
      </c>
      <c r="H97" s="67">
        <f t="shared" si="8"/>
        <v>0</v>
      </c>
      <c r="I97" s="72"/>
      <c r="J97" s="68">
        <f t="shared" si="6"/>
        <v>0</v>
      </c>
      <c r="K97" s="65"/>
      <c r="L97" s="67">
        <f t="shared" si="5"/>
        <v>0</v>
      </c>
      <c r="M97" s="65">
        <f t="shared" si="7"/>
        <v>0</v>
      </c>
      <c r="N97" s="68">
        <f t="shared" si="7"/>
        <v>0</v>
      </c>
    </row>
    <row r="98" spans="1:14" ht="12.75">
      <c r="A98" s="11">
        <v>9</v>
      </c>
      <c r="B98" s="11" t="s">
        <v>69</v>
      </c>
      <c r="C98" s="11" t="s">
        <v>27</v>
      </c>
      <c r="D98" s="65" t="s">
        <v>215</v>
      </c>
      <c r="E98" s="72"/>
      <c r="F98" s="95">
        <v>1.6211007</v>
      </c>
      <c r="G98" s="72">
        <v>87</v>
      </c>
      <c r="H98" s="67">
        <f t="shared" si="8"/>
        <v>141.03576089999999</v>
      </c>
      <c r="I98" s="72">
        <v>390</v>
      </c>
      <c r="J98" s="68">
        <f t="shared" si="6"/>
        <v>632.229273</v>
      </c>
      <c r="K98" s="65">
        <v>147</v>
      </c>
      <c r="L98" s="67">
        <v>238.3</v>
      </c>
      <c r="M98" s="65">
        <f t="shared" si="7"/>
        <v>330</v>
      </c>
      <c r="N98" s="68">
        <f t="shared" si="7"/>
        <v>534.9650339</v>
      </c>
    </row>
    <row r="99" spans="1:14" ht="14.25" customHeight="1">
      <c r="A99" s="11">
        <v>10</v>
      </c>
      <c r="B99" s="11" t="s">
        <v>43</v>
      </c>
      <c r="C99" s="11" t="s">
        <v>47</v>
      </c>
      <c r="D99" s="65" t="s">
        <v>174</v>
      </c>
      <c r="E99" s="72"/>
      <c r="F99" s="95">
        <v>65.131861</v>
      </c>
      <c r="G99" s="72">
        <v>0</v>
      </c>
      <c r="H99" s="67">
        <f t="shared" si="8"/>
        <v>0</v>
      </c>
      <c r="I99" s="72"/>
      <c r="J99" s="68">
        <f t="shared" si="6"/>
        <v>0</v>
      </c>
      <c r="K99" s="65"/>
      <c r="L99" s="67">
        <f t="shared" si="5"/>
        <v>0</v>
      </c>
      <c r="M99" s="65">
        <f t="shared" si="7"/>
        <v>0</v>
      </c>
      <c r="N99" s="68">
        <f t="shared" si="7"/>
        <v>0</v>
      </c>
    </row>
    <row r="100" spans="1:14" ht="13.5" customHeight="1">
      <c r="A100" s="11">
        <v>11</v>
      </c>
      <c r="B100" s="11" t="s">
        <v>43</v>
      </c>
      <c r="C100" s="11" t="s">
        <v>47</v>
      </c>
      <c r="D100" s="65" t="s">
        <v>207</v>
      </c>
      <c r="E100" s="72"/>
      <c r="F100" s="95">
        <v>62.258437</v>
      </c>
      <c r="G100" s="72">
        <v>39</v>
      </c>
      <c r="H100" s="67">
        <f t="shared" si="8"/>
        <v>2428.079043</v>
      </c>
      <c r="I100" s="72"/>
      <c r="J100" s="68">
        <f t="shared" si="6"/>
        <v>0</v>
      </c>
      <c r="K100" s="65"/>
      <c r="L100" s="67">
        <f t="shared" si="5"/>
        <v>0</v>
      </c>
      <c r="M100" s="65">
        <f t="shared" si="7"/>
        <v>39</v>
      </c>
      <c r="N100" s="68">
        <f t="shared" si="7"/>
        <v>2428.079043</v>
      </c>
    </row>
    <row r="101" spans="1:14" ht="12.75">
      <c r="A101" s="11">
        <v>12</v>
      </c>
      <c r="B101" s="11" t="s">
        <v>186</v>
      </c>
      <c r="C101" s="11" t="s">
        <v>48</v>
      </c>
      <c r="D101" s="65">
        <v>1960515</v>
      </c>
      <c r="E101" s="72"/>
      <c r="F101" s="95">
        <v>34.701368</v>
      </c>
      <c r="G101" s="72">
        <v>0</v>
      </c>
      <c r="H101" s="67">
        <f t="shared" si="8"/>
        <v>0</v>
      </c>
      <c r="I101" s="72"/>
      <c r="J101" s="68">
        <f t="shared" si="6"/>
        <v>0</v>
      </c>
      <c r="K101" s="65"/>
      <c r="L101" s="67">
        <f t="shared" si="5"/>
        <v>0</v>
      </c>
      <c r="M101" s="65">
        <f t="shared" si="7"/>
        <v>0</v>
      </c>
      <c r="N101" s="68">
        <f t="shared" si="7"/>
        <v>0</v>
      </c>
    </row>
    <row r="102" spans="1:14" ht="12.75">
      <c r="A102" s="11">
        <v>13</v>
      </c>
      <c r="B102" s="11" t="s">
        <v>186</v>
      </c>
      <c r="C102" s="11" t="s">
        <v>48</v>
      </c>
      <c r="D102" s="65">
        <v>3210915</v>
      </c>
      <c r="E102" s="72"/>
      <c r="F102" s="95">
        <v>35.193076</v>
      </c>
      <c r="G102" s="72">
        <v>0</v>
      </c>
      <c r="H102" s="67">
        <f t="shared" si="8"/>
        <v>0</v>
      </c>
      <c r="I102" s="72"/>
      <c r="J102" s="68">
        <f t="shared" si="6"/>
        <v>0</v>
      </c>
      <c r="K102" s="65"/>
      <c r="L102" s="67">
        <f t="shared" si="5"/>
        <v>0</v>
      </c>
      <c r="M102" s="65">
        <f t="shared" si="7"/>
        <v>0</v>
      </c>
      <c r="N102" s="68">
        <f t="shared" si="7"/>
        <v>0</v>
      </c>
    </row>
    <row r="103" spans="1:14" ht="12.75">
      <c r="A103" s="11">
        <v>14</v>
      </c>
      <c r="B103" s="11" t="s">
        <v>186</v>
      </c>
      <c r="C103" s="11" t="s">
        <v>48</v>
      </c>
      <c r="D103" s="65">
        <v>3110915</v>
      </c>
      <c r="E103" s="72"/>
      <c r="F103" s="95">
        <v>35.1930756</v>
      </c>
      <c r="G103" s="72">
        <v>70</v>
      </c>
      <c r="H103" s="67">
        <f t="shared" si="8"/>
        <v>2463.515292</v>
      </c>
      <c r="I103" s="72">
        <v>110</v>
      </c>
      <c r="J103" s="68">
        <f t="shared" si="6"/>
        <v>3871.238316</v>
      </c>
      <c r="K103" s="65">
        <v>60</v>
      </c>
      <c r="L103" s="67">
        <v>2111.58</v>
      </c>
      <c r="M103" s="65">
        <f t="shared" si="7"/>
        <v>120</v>
      </c>
      <c r="N103" s="68">
        <f t="shared" si="7"/>
        <v>4223.173608</v>
      </c>
    </row>
    <row r="104" spans="1:14" ht="12.75">
      <c r="A104" s="11">
        <v>15</v>
      </c>
      <c r="B104" s="11" t="s">
        <v>57</v>
      </c>
      <c r="C104" s="11" t="s">
        <v>27</v>
      </c>
      <c r="D104" s="65" t="s">
        <v>200</v>
      </c>
      <c r="E104" s="72"/>
      <c r="F104" s="95">
        <v>2.5403068</v>
      </c>
      <c r="G104" s="72">
        <v>240</v>
      </c>
      <c r="H104" s="67">
        <f t="shared" si="8"/>
        <v>609.673632</v>
      </c>
      <c r="I104" s="72"/>
      <c r="J104" s="68">
        <f t="shared" si="6"/>
        <v>0</v>
      </c>
      <c r="K104" s="65">
        <v>240</v>
      </c>
      <c r="L104" s="67">
        <v>609.67</v>
      </c>
      <c r="M104" s="65">
        <f t="shared" si="7"/>
        <v>0</v>
      </c>
      <c r="N104" s="68">
        <f t="shared" si="7"/>
        <v>0.0036320000000387154</v>
      </c>
    </row>
    <row r="105" spans="1:14" ht="12.75">
      <c r="A105" s="11">
        <v>16</v>
      </c>
      <c r="B105" s="11" t="s">
        <v>70</v>
      </c>
      <c r="C105" s="11" t="s">
        <v>27</v>
      </c>
      <c r="D105" s="65" t="s">
        <v>199</v>
      </c>
      <c r="E105" s="72"/>
      <c r="F105" s="95">
        <v>2.9920889</v>
      </c>
      <c r="G105" s="72">
        <v>0</v>
      </c>
      <c r="H105" s="67">
        <f t="shared" si="8"/>
        <v>0</v>
      </c>
      <c r="I105" s="72"/>
      <c r="J105" s="68">
        <f t="shared" si="6"/>
        <v>0</v>
      </c>
      <c r="K105" s="65"/>
      <c r="L105" s="67">
        <f t="shared" si="5"/>
        <v>0</v>
      </c>
      <c r="M105" s="65">
        <f t="shared" si="7"/>
        <v>0</v>
      </c>
      <c r="N105" s="68">
        <f t="shared" si="7"/>
        <v>0</v>
      </c>
    </row>
    <row r="106" spans="1:14" ht="12.75">
      <c r="A106" s="11">
        <v>17</v>
      </c>
      <c r="B106" s="11" t="s">
        <v>42</v>
      </c>
      <c r="C106" s="11" t="s">
        <v>27</v>
      </c>
      <c r="D106" s="65" t="s">
        <v>218</v>
      </c>
      <c r="E106" s="72"/>
      <c r="F106" s="95">
        <v>1.6135963</v>
      </c>
      <c r="G106" s="72">
        <v>0</v>
      </c>
      <c r="H106" s="67">
        <f t="shared" si="8"/>
        <v>0</v>
      </c>
      <c r="I106" s="72">
        <v>330</v>
      </c>
      <c r="J106" s="68">
        <f t="shared" si="6"/>
        <v>532.486779</v>
      </c>
      <c r="K106" s="65">
        <v>40</v>
      </c>
      <c r="L106" s="67">
        <v>64.54</v>
      </c>
      <c r="M106" s="65">
        <f t="shared" si="7"/>
        <v>290</v>
      </c>
      <c r="N106" s="68">
        <f t="shared" si="7"/>
        <v>467.94677899999994</v>
      </c>
    </row>
    <row r="107" spans="1:14" ht="12.75">
      <c r="A107" s="11"/>
      <c r="B107" s="14" t="s">
        <v>40</v>
      </c>
      <c r="C107" s="14"/>
      <c r="D107" s="69"/>
      <c r="E107" s="69"/>
      <c r="F107" s="96"/>
      <c r="G107" s="69"/>
      <c r="H107" s="70">
        <f>SUM(H90:H105)</f>
        <v>11969.3340719</v>
      </c>
      <c r="I107" s="70"/>
      <c r="J107" s="70">
        <f>SUM(J90:J106)</f>
        <v>26082.930601999997</v>
      </c>
      <c r="K107" s="70"/>
      <c r="L107" s="70">
        <f>SUM(L90:L106)</f>
        <v>15660.65</v>
      </c>
      <c r="M107" s="70"/>
      <c r="N107" s="103">
        <f>SUM(N90:N106)</f>
        <v>22391.614673900003</v>
      </c>
    </row>
    <row r="108" spans="1:14" ht="12.75">
      <c r="A108" s="5"/>
      <c r="B108" s="53"/>
      <c r="C108" s="53"/>
      <c r="D108" s="79"/>
      <c r="E108" s="79"/>
      <c r="F108" s="97"/>
      <c r="G108" s="79"/>
      <c r="H108" s="80"/>
      <c r="I108" s="80"/>
      <c r="J108" s="80"/>
      <c r="K108" s="80"/>
      <c r="L108" s="80"/>
      <c r="M108" s="80"/>
      <c r="N108" s="80"/>
    </row>
    <row r="109" spans="1:14" ht="12.75">
      <c r="A109" s="5"/>
      <c r="B109" s="53"/>
      <c r="C109" s="53"/>
      <c r="D109" s="53"/>
      <c r="E109" s="53"/>
      <c r="F109" s="92"/>
      <c r="G109" s="53"/>
      <c r="H109" s="55"/>
      <c r="I109" s="53"/>
      <c r="J109" s="55"/>
      <c r="K109" s="53"/>
      <c r="L109" s="55"/>
      <c r="M109" s="53"/>
      <c r="N109" s="57"/>
    </row>
    <row r="110" spans="1:14" ht="15.75">
      <c r="A110" s="17"/>
      <c r="B110" s="1" t="s">
        <v>155</v>
      </c>
      <c r="C110" s="99"/>
      <c r="D110" s="99"/>
      <c r="E110" s="100"/>
      <c r="F110" s="101"/>
      <c r="G110" s="102"/>
      <c r="H110" s="18"/>
      <c r="I110" s="17"/>
      <c r="J110" s="6"/>
      <c r="K110" s="7"/>
      <c r="L110" s="6"/>
      <c r="M110" s="7"/>
      <c r="N110" s="6"/>
    </row>
    <row r="111" spans="1:14" ht="15.75">
      <c r="A111" s="17"/>
      <c r="B111" s="1"/>
      <c r="C111" s="17"/>
      <c r="D111" s="17"/>
      <c r="E111" s="17"/>
      <c r="F111" s="90"/>
      <c r="G111" s="17"/>
      <c r="H111" s="18"/>
      <c r="I111" s="17"/>
      <c r="J111" s="6"/>
      <c r="K111" s="7"/>
      <c r="L111" s="6"/>
      <c r="M111" s="7"/>
      <c r="N111" s="6"/>
    </row>
    <row r="112" spans="1:14" ht="15.75">
      <c r="A112" s="17"/>
      <c r="B112" s="1" t="s">
        <v>21</v>
      </c>
      <c r="C112" s="17"/>
      <c r="D112" s="17"/>
      <c r="E112" s="17"/>
      <c r="F112" s="90"/>
      <c r="G112" s="17"/>
      <c r="H112" s="18"/>
      <c r="I112" s="17"/>
      <c r="J112" s="6"/>
      <c r="K112" s="7"/>
      <c r="L112" s="6"/>
      <c r="M112" s="7"/>
      <c r="N112" s="6"/>
    </row>
    <row r="113" spans="1:14" ht="12.75">
      <c r="A113" s="7"/>
      <c r="B113" s="2"/>
      <c r="C113" s="7"/>
      <c r="D113" s="7"/>
      <c r="E113" s="7"/>
      <c r="F113" s="85"/>
      <c r="G113" s="7"/>
      <c r="H113" s="6"/>
      <c r="I113" s="7"/>
      <c r="J113" s="6"/>
      <c r="K113" s="7"/>
      <c r="L113" s="6"/>
      <c r="M113" s="7"/>
      <c r="N113" s="6"/>
    </row>
    <row r="114" spans="1:14" ht="12.75">
      <c r="A114" s="7"/>
      <c r="B114" s="3" t="s">
        <v>22</v>
      </c>
      <c r="C114" s="7"/>
      <c r="D114" s="7"/>
      <c r="E114" s="7"/>
      <c r="F114" s="85"/>
      <c r="G114" s="7"/>
      <c r="H114" s="6"/>
      <c r="I114" s="7"/>
      <c r="J114" s="6"/>
      <c r="K114" s="7"/>
      <c r="L114" s="6"/>
      <c r="M114" s="7"/>
      <c r="N114" s="6"/>
    </row>
    <row r="115" spans="1:14" ht="12.75">
      <c r="A115" s="7"/>
      <c r="B115" s="3" t="s">
        <v>23</v>
      </c>
      <c r="C115" s="3"/>
      <c r="D115" s="3"/>
      <c r="E115" s="7"/>
      <c r="F115" s="85"/>
      <c r="G115" s="7"/>
      <c r="H115" s="6"/>
      <c r="I115" s="7"/>
      <c r="J115" s="6"/>
      <c r="K115" s="7"/>
      <c r="L115" s="7"/>
      <c r="M115" s="7"/>
      <c r="N115" s="6"/>
    </row>
    <row r="116" spans="1:14" ht="12.75">
      <c r="A116" s="7"/>
      <c r="B116" s="3" t="s">
        <v>24</v>
      </c>
      <c r="C116" s="7"/>
      <c r="D116" s="7"/>
      <c r="E116" s="7"/>
      <c r="F116" s="85"/>
      <c r="G116" s="7"/>
      <c r="H116" s="6"/>
      <c r="I116" s="7"/>
      <c r="J116" s="6"/>
      <c r="K116" s="7"/>
      <c r="L116" s="7"/>
      <c r="M116" s="7"/>
      <c r="N116" s="6"/>
    </row>
    <row r="117" spans="1:14" ht="12.75">
      <c r="A117" s="7"/>
      <c r="B117" s="3"/>
      <c r="C117" s="7"/>
      <c r="D117" s="7"/>
      <c r="E117" s="7"/>
      <c r="F117" s="85"/>
      <c r="G117" s="7"/>
      <c r="H117" s="6"/>
      <c r="I117" s="7"/>
      <c r="J117" s="6"/>
      <c r="K117" s="7"/>
      <c r="L117" s="7"/>
      <c r="M117" s="7"/>
      <c r="N117" s="6"/>
    </row>
    <row r="118" spans="1:14" ht="12.75">
      <c r="A118" s="7"/>
      <c r="B118" s="3"/>
      <c r="C118" s="7"/>
      <c r="D118" s="7"/>
      <c r="E118" s="7"/>
      <c r="F118" s="85"/>
      <c r="G118" s="7"/>
      <c r="H118" s="6"/>
      <c r="I118" s="7"/>
      <c r="J118" s="6"/>
      <c r="K118" s="7"/>
      <c r="L118" s="7"/>
      <c r="M118" s="7"/>
      <c r="N118" s="6"/>
    </row>
    <row r="119" spans="1:14" ht="12.75">
      <c r="A119" s="7"/>
      <c r="B119" s="3"/>
      <c r="C119" s="7"/>
      <c r="D119" s="7"/>
      <c r="E119" s="7"/>
      <c r="F119" s="85"/>
      <c r="G119" s="7"/>
      <c r="H119" s="6"/>
      <c r="I119" s="7"/>
      <c r="J119" s="6"/>
      <c r="K119" s="7"/>
      <c r="L119" s="7"/>
      <c r="M119" s="7"/>
      <c r="N119" s="6"/>
    </row>
    <row r="120" spans="1:14" ht="12.75">
      <c r="A120" s="7"/>
      <c r="B120" s="3"/>
      <c r="C120" s="7"/>
      <c r="D120" s="7"/>
      <c r="E120" s="7"/>
      <c r="F120" s="85"/>
      <c r="G120" s="7"/>
      <c r="H120" s="6"/>
      <c r="I120" s="7"/>
      <c r="J120" s="6"/>
      <c r="K120" s="7"/>
      <c r="L120" s="7"/>
      <c r="M120" s="7"/>
      <c r="N120" s="6"/>
    </row>
    <row r="121" spans="1:14" ht="12.75">
      <c r="A121" s="7"/>
      <c r="B121" s="3"/>
      <c r="C121" s="7"/>
      <c r="D121" s="7"/>
      <c r="E121" s="7"/>
      <c r="F121" s="85"/>
      <c r="G121" s="7"/>
      <c r="H121" s="6"/>
      <c r="I121" s="7"/>
      <c r="J121" s="6"/>
      <c r="K121" s="7"/>
      <c r="L121" s="7"/>
      <c r="M121" s="7"/>
      <c r="N121" s="6"/>
    </row>
    <row r="122" spans="1:14" ht="12.75">
      <c r="A122" s="7"/>
      <c r="B122" s="3"/>
      <c r="C122" s="7"/>
      <c r="D122" s="7"/>
      <c r="E122" s="7"/>
      <c r="F122" s="85"/>
      <c r="G122" s="7"/>
      <c r="H122" s="6"/>
      <c r="I122" s="7"/>
      <c r="J122" s="6"/>
      <c r="K122" s="7"/>
      <c r="L122" s="7"/>
      <c r="M122" s="7"/>
      <c r="N122" s="6"/>
    </row>
    <row r="123" spans="1:14" ht="12.75">
      <c r="A123" s="7"/>
      <c r="B123" s="3"/>
      <c r="C123" s="7"/>
      <c r="D123" s="7"/>
      <c r="E123" s="7"/>
      <c r="F123" s="85"/>
      <c r="G123" s="7"/>
      <c r="H123" s="6"/>
      <c r="I123" s="7"/>
      <c r="J123" s="6"/>
      <c r="K123" s="7"/>
      <c r="L123" s="7"/>
      <c r="M123" s="7"/>
      <c r="N123" s="6"/>
    </row>
    <row r="124" spans="1:14" ht="18.75">
      <c r="A124" s="128" t="s">
        <v>96</v>
      </c>
      <c r="B124" s="128"/>
      <c r="C124" s="128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</row>
    <row r="125" spans="1:14" ht="15.75">
      <c r="A125" s="129" t="s">
        <v>183</v>
      </c>
      <c r="B125" s="129"/>
      <c r="C125" s="129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</row>
    <row r="126" spans="1:14" ht="15.75">
      <c r="A126" s="129" t="s">
        <v>98</v>
      </c>
      <c r="B126" s="129"/>
      <c r="C126" s="129"/>
      <c r="D126" s="129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</row>
    <row r="127" spans="1:14" ht="15.75">
      <c r="A127" s="130" t="s">
        <v>219</v>
      </c>
      <c r="B127" s="130"/>
      <c r="C127" s="130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</row>
    <row r="128" spans="1:14" ht="15.75">
      <c r="A128" s="130" t="s">
        <v>102</v>
      </c>
      <c r="B128" s="130"/>
      <c r="C128" s="130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</row>
    <row r="129" spans="1:14" ht="12.75">
      <c r="A129" s="7"/>
      <c r="B129" s="3"/>
      <c r="C129" s="7" t="s">
        <v>25</v>
      </c>
      <c r="D129" s="7"/>
      <c r="E129" s="7"/>
      <c r="F129" s="85"/>
      <c r="G129" s="7"/>
      <c r="H129" s="6"/>
      <c r="I129" s="7"/>
      <c r="J129" s="6"/>
      <c r="K129" s="7"/>
      <c r="L129" s="7"/>
      <c r="M129" s="7"/>
      <c r="N129" s="6"/>
    </row>
    <row r="130" spans="1:14" ht="12.75">
      <c r="A130" s="123" t="s">
        <v>95</v>
      </c>
      <c r="B130" s="123" t="s">
        <v>2</v>
      </c>
      <c r="C130" s="123" t="s">
        <v>92</v>
      </c>
      <c r="D130" s="123" t="s">
        <v>90</v>
      </c>
      <c r="E130" s="123" t="s">
        <v>93</v>
      </c>
      <c r="F130" s="118" t="s">
        <v>103</v>
      </c>
      <c r="G130" s="126" t="s">
        <v>5</v>
      </c>
      <c r="H130" s="126"/>
      <c r="I130" s="108" t="s">
        <v>6</v>
      </c>
      <c r="J130" s="108"/>
      <c r="K130" s="108" t="s">
        <v>7</v>
      </c>
      <c r="L130" s="108"/>
      <c r="M130" s="126" t="s">
        <v>5</v>
      </c>
      <c r="N130" s="126"/>
    </row>
    <row r="131" spans="1:14" ht="12.75">
      <c r="A131" s="124"/>
      <c r="B131" s="124"/>
      <c r="C131" s="124"/>
      <c r="D131" s="124"/>
      <c r="E131" s="124"/>
      <c r="F131" s="119"/>
      <c r="G131" s="127" t="s">
        <v>209</v>
      </c>
      <c r="H131" s="127"/>
      <c r="I131" s="108"/>
      <c r="J131" s="108"/>
      <c r="K131" s="108"/>
      <c r="L131" s="108"/>
      <c r="M131" s="127" t="s">
        <v>217</v>
      </c>
      <c r="N131" s="127"/>
    </row>
    <row r="132" spans="1:14" ht="25.5">
      <c r="A132" s="125"/>
      <c r="B132" s="125"/>
      <c r="C132" s="125"/>
      <c r="D132" s="125"/>
      <c r="E132" s="125"/>
      <c r="F132" s="120"/>
      <c r="G132" s="11" t="s">
        <v>8</v>
      </c>
      <c r="H132" s="13" t="s">
        <v>10</v>
      </c>
      <c r="I132" s="11" t="s">
        <v>8</v>
      </c>
      <c r="J132" s="13" t="s">
        <v>10</v>
      </c>
      <c r="K132" s="11" t="s">
        <v>8</v>
      </c>
      <c r="L132" s="13" t="s">
        <v>10</v>
      </c>
      <c r="M132" s="11" t="s">
        <v>11</v>
      </c>
      <c r="N132" s="13" t="s">
        <v>10</v>
      </c>
    </row>
    <row r="133" spans="1:14" ht="12.75">
      <c r="A133" s="84">
        <v>1</v>
      </c>
      <c r="B133" s="84" t="s">
        <v>196</v>
      </c>
      <c r="C133" s="84"/>
      <c r="D133" s="84">
        <v>647321</v>
      </c>
      <c r="E133" s="84"/>
      <c r="F133" s="87">
        <v>2.089285</v>
      </c>
      <c r="G133" s="11">
        <v>0</v>
      </c>
      <c r="H133" s="13">
        <f>G133*F133</f>
        <v>0</v>
      </c>
      <c r="I133" s="11"/>
      <c r="J133" s="13"/>
      <c r="K133" s="11"/>
      <c r="L133" s="13"/>
      <c r="M133" s="11">
        <f>G133+I133-K133</f>
        <v>0</v>
      </c>
      <c r="N133" s="13">
        <f>M133*F133</f>
        <v>0</v>
      </c>
    </row>
    <row r="134" spans="1:14" ht="12.75">
      <c r="A134" s="84">
        <v>2</v>
      </c>
      <c r="B134" s="84" t="s">
        <v>197</v>
      </c>
      <c r="C134" s="84"/>
      <c r="D134" s="84">
        <v>166102</v>
      </c>
      <c r="E134" s="84"/>
      <c r="F134" s="87">
        <v>127.39898</v>
      </c>
      <c r="G134" s="11">
        <v>15</v>
      </c>
      <c r="H134" s="13">
        <f>G134*F134</f>
        <v>1910.9847</v>
      </c>
      <c r="I134" s="11"/>
      <c r="J134" s="13"/>
      <c r="K134" s="11"/>
      <c r="L134" s="13"/>
      <c r="M134" s="11">
        <f>G134+I134-K134</f>
        <v>15</v>
      </c>
      <c r="N134" s="13">
        <f>M134*F134</f>
        <v>1910.9847</v>
      </c>
    </row>
    <row r="135" spans="1:14" ht="12.75">
      <c r="A135" s="84">
        <v>3</v>
      </c>
      <c r="B135" s="11" t="s">
        <v>45</v>
      </c>
      <c r="C135" s="11" t="s">
        <v>31</v>
      </c>
      <c r="D135" s="65" t="s">
        <v>214</v>
      </c>
      <c r="E135" s="84"/>
      <c r="F135" s="87">
        <v>7.3722116</v>
      </c>
      <c r="G135" s="11">
        <v>355</v>
      </c>
      <c r="H135" s="13">
        <f>G135*F135</f>
        <v>2617.135118</v>
      </c>
      <c r="I135" s="11">
        <v>600</v>
      </c>
      <c r="J135" s="13">
        <v>4423.33</v>
      </c>
      <c r="K135" s="11">
        <v>150</v>
      </c>
      <c r="L135" s="13">
        <f>K135*F135</f>
        <v>1105.83174</v>
      </c>
      <c r="M135" s="11">
        <f>G135+I135-K135</f>
        <v>805</v>
      </c>
      <c r="N135" s="13">
        <f>M135*F135</f>
        <v>5934.630338</v>
      </c>
    </row>
    <row r="136" spans="1:14" ht="12.75">
      <c r="A136" s="11"/>
      <c r="B136" s="60" t="s">
        <v>40</v>
      </c>
      <c r="C136" s="61"/>
      <c r="D136" s="61"/>
      <c r="E136" s="14"/>
      <c r="F136" s="89"/>
      <c r="G136" s="14"/>
      <c r="H136" s="63">
        <f>SUM(H133:H135)</f>
        <v>4528.119818</v>
      </c>
      <c r="I136" s="64"/>
      <c r="J136" s="15">
        <v>4423.33</v>
      </c>
      <c r="K136" s="63"/>
      <c r="L136" s="63">
        <v>1105.83</v>
      </c>
      <c r="M136" s="63"/>
      <c r="N136" s="63">
        <f>SUM(N133:N135)</f>
        <v>7845.615038</v>
      </c>
    </row>
    <row r="137" spans="1:14" ht="12.75">
      <c r="A137" s="7"/>
      <c r="B137" s="3"/>
      <c r="C137" s="7"/>
      <c r="D137" s="7"/>
      <c r="E137" s="7"/>
      <c r="F137" s="85"/>
      <c r="G137" s="7"/>
      <c r="H137" s="6"/>
      <c r="I137" s="7"/>
      <c r="J137" s="6"/>
      <c r="K137" s="7"/>
      <c r="L137" s="7"/>
      <c r="M137" s="7"/>
      <c r="N137" s="6"/>
    </row>
    <row r="138" spans="1:14" ht="12.75">
      <c r="A138" s="7"/>
      <c r="B138" s="3"/>
      <c r="C138" s="7"/>
      <c r="D138" s="7"/>
      <c r="E138" s="7"/>
      <c r="F138" s="85"/>
      <c r="G138" s="7"/>
      <c r="H138" s="6"/>
      <c r="I138" s="7"/>
      <c r="J138" s="6"/>
      <c r="K138" s="7"/>
      <c r="L138" s="7"/>
      <c r="M138" s="7"/>
      <c r="N138" s="6"/>
    </row>
    <row r="139" spans="1:14" ht="12.75">
      <c r="A139" s="7"/>
      <c r="B139" s="3"/>
      <c r="C139" s="7"/>
      <c r="D139" s="7"/>
      <c r="E139" s="7"/>
      <c r="F139" s="85"/>
      <c r="G139" s="7"/>
      <c r="H139" s="6"/>
      <c r="I139" s="7"/>
      <c r="J139" s="6"/>
      <c r="K139" s="7"/>
      <c r="L139" s="7"/>
      <c r="M139" s="6"/>
      <c r="N139" s="6"/>
    </row>
    <row r="140" spans="1:14" ht="15.75">
      <c r="A140" s="17"/>
      <c r="B140" s="1" t="s">
        <v>155</v>
      </c>
      <c r="C140" s="17"/>
      <c r="D140" s="17"/>
      <c r="E140" s="7"/>
      <c r="F140" s="85"/>
      <c r="G140" s="7"/>
      <c r="H140" s="6"/>
      <c r="I140" s="7"/>
      <c r="J140" s="6"/>
      <c r="K140" s="7"/>
      <c r="L140" s="7"/>
      <c r="M140" s="7"/>
      <c r="N140" s="6"/>
    </row>
    <row r="141" spans="1:14" ht="15.75">
      <c r="A141" s="17"/>
      <c r="B141" s="1"/>
      <c r="C141" s="17"/>
      <c r="D141" s="17"/>
      <c r="E141" s="7"/>
      <c r="F141" s="85"/>
      <c r="G141" s="7"/>
      <c r="H141" s="6"/>
      <c r="I141" s="7"/>
      <c r="J141" s="6"/>
      <c r="K141" s="7"/>
      <c r="L141" s="7"/>
      <c r="M141" s="7"/>
      <c r="N141" s="6"/>
    </row>
    <row r="142" spans="1:14" ht="15.75">
      <c r="A142" s="17"/>
      <c r="B142" s="1" t="s">
        <v>21</v>
      </c>
      <c r="C142" s="17"/>
      <c r="D142" s="17"/>
      <c r="E142" s="7"/>
      <c r="F142" s="85"/>
      <c r="G142" s="7"/>
      <c r="H142" s="6"/>
      <c r="I142" s="7"/>
      <c r="J142" s="6"/>
      <c r="K142" s="7"/>
      <c r="L142" s="7"/>
      <c r="M142" s="7"/>
      <c r="N142" s="6"/>
    </row>
    <row r="143" spans="1:14" ht="15.75">
      <c r="A143" s="17"/>
      <c r="B143" s="1"/>
      <c r="C143" s="17"/>
      <c r="D143" s="17"/>
      <c r="E143" s="7"/>
      <c r="F143" s="85"/>
      <c r="G143" s="7"/>
      <c r="H143" s="6"/>
      <c r="I143" s="7"/>
      <c r="J143" s="6"/>
      <c r="K143" s="7"/>
      <c r="L143" s="7"/>
      <c r="M143" s="7"/>
      <c r="N143" s="6"/>
    </row>
    <row r="144" spans="1:14" ht="15">
      <c r="A144" s="17"/>
      <c r="B144" s="3" t="s">
        <v>22</v>
      </c>
      <c r="C144" s="17"/>
      <c r="D144" s="17"/>
      <c r="E144" s="7"/>
      <c r="F144" s="85"/>
      <c r="G144" s="7"/>
      <c r="H144" s="6"/>
      <c r="I144" s="7"/>
      <c r="J144" s="6"/>
      <c r="K144" s="7"/>
      <c r="L144" s="7"/>
      <c r="M144" s="7"/>
      <c r="N144" s="6"/>
    </row>
    <row r="145" spans="1:4" ht="15">
      <c r="A145" s="17"/>
      <c r="B145" s="105" t="s">
        <v>23</v>
      </c>
      <c r="C145" s="17"/>
      <c r="D145" s="17"/>
    </row>
    <row r="146" ht="12.75">
      <c r="B146" s="3" t="s">
        <v>24</v>
      </c>
    </row>
  </sheetData>
  <sheetProtection/>
  <mergeCells count="68">
    <mergeCell ref="F130:F132"/>
    <mergeCell ref="G130:H130"/>
    <mergeCell ref="I130:J131"/>
    <mergeCell ref="K130:L131"/>
    <mergeCell ref="M130:N130"/>
    <mergeCell ref="G131:H131"/>
    <mergeCell ref="M131:N131"/>
    <mergeCell ref="A124:N124"/>
    <mergeCell ref="A125:N125"/>
    <mergeCell ref="A126:N126"/>
    <mergeCell ref="A127:N127"/>
    <mergeCell ref="A128:N128"/>
    <mergeCell ref="A130:A132"/>
    <mergeCell ref="B130:B132"/>
    <mergeCell ref="C130:C132"/>
    <mergeCell ref="D130:D132"/>
    <mergeCell ref="E130:E132"/>
    <mergeCell ref="F87:F89"/>
    <mergeCell ref="G87:H87"/>
    <mergeCell ref="I87:J88"/>
    <mergeCell ref="K87:L88"/>
    <mergeCell ref="M87:N87"/>
    <mergeCell ref="G88:H88"/>
    <mergeCell ref="M88:N88"/>
    <mergeCell ref="B81:N81"/>
    <mergeCell ref="B82:N82"/>
    <mergeCell ref="B83:N83"/>
    <mergeCell ref="C84:N84"/>
    <mergeCell ref="B85:N85"/>
    <mergeCell ref="A87:A89"/>
    <mergeCell ref="B87:B89"/>
    <mergeCell ref="C87:C89"/>
    <mergeCell ref="D87:D89"/>
    <mergeCell ref="E87:E89"/>
    <mergeCell ref="F45:F47"/>
    <mergeCell ref="G45:H45"/>
    <mergeCell ref="I45:J46"/>
    <mergeCell ref="K45:L46"/>
    <mergeCell ref="M45:N45"/>
    <mergeCell ref="G46:H46"/>
    <mergeCell ref="M46:N46"/>
    <mergeCell ref="B39:N39"/>
    <mergeCell ref="B40:N40"/>
    <mergeCell ref="B41:N41"/>
    <mergeCell ref="B42:N42"/>
    <mergeCell ref="B43:N43"/>
    <mergeCell ref="A45:A47"/>
    <mergeCell ref="B45:B47"/>
    <mergeCell ref="C45:C47"/>
    <mergeCell ref="D45:D47"/>
    <mergeCell ref="E45:E47"/>
    <mergeCell ref="F7:F9"/>
    <mergeCell ref="G7:H7"/>
    <mergeCell ref="I7:J8"/>
    <mergeCell ref="K7:L8"/>
    <mergeCell ref="M7:N7"/>
    <mergeCell ref="G8:H8"/>
    <mergeCell ref="M8:N8"/>
    <mergeCell ref="A1:N1"/>
    <mergeCell ref="A2:N2"/>
    <mergeCell ref="A3:N3"/>
    <mergeCell ref="B4:N4"/>
    <mergeCell ref="B5:N5"/>
    <mergeCell ref="A7:A9"/>
    <mergeCell ref="B7:B9"/>
    <mergeCell ref="C7:C9"/>
    <mergeCell ref="D7:D9"/>
    <mergeCell ref="E7:E9"/>
  </mergeCells>
  <printOptions/>
  <pageMargins left="0.11811023622047245" right="0.11811023622047245" top="0.15748031496062992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4"/>
  <sheetViews>
    <sheetView zoomScalePageLayoutView="0" workbookViewId="0" topLeftCell="A1">
      <selection activeCell="A1" sqref="A1:O164"/>
    </sheetView>
  </sheetViews>
  <sheetFormatPr defaultColWidth="9.00390625" defaultRowHeight="12.75"/>
  <cols>
    <col min="1" max="1" width="4.25390625" style="0" customWidth="1"/>
    <col min="2" max="2" width="21.625" style="0" customWidth="1"/>
    <col min="3" max="3" width="5.625" style="0" customWidth="1"/>
    <col min="4" max="4" width="7.125" style="0" customWidth="1"/>
    <col min="5" max="5" width="8.375" style="0" customWidth="1"/>
    <col min="6" max="6" width="8.25390625" style="0" customWidth="1"/>
    <col min="7" max="7" width="7.00390625" style="0" customWidth="1"/>
    <col min="8" max="8" width="8.375" style="0" customWidth="1"/>
    <col min="9" max="9" width="7.375" style="0" customWidth="1"/>
    <col min="10" max="10" width="6.875" style="0" customWidth="1"/>
    <col min="11" max="11" width="8.00390625" style="0" customWidth="1"/>
    <col min="12" max="12" width="7.75390625" style="0" customWidth="1"/>
    <col min="13" max="13" width="7.25390625" style="0" customWidth="1"/>
    <col min="14" max="14" width="8.25390625" style="0" customWidth="1"/>
  </cols>
  <sheetData>
    <row r="1" spans="1:15" ht="15.75">
      <c r="A1" s="17"/>
      <c r="B1" s="17"/>
      <c r="C1" s="17"/>
      <c r="D1" s="17"/>
      <c r="E1" s="24"/>
      <c r="F1" s="18"/>
      <c r="G1" s="17"/>
      <c r="H1" s="34"/>
      <c r="I1" s="19" t="s">
        <v>12</v>
      </c>
      <c r="J1" s="17"/>
      <c r="K1" s="34"/>
      <c r="L1" s="18"/>
      <c r="M1" s="17"/>
      <c r="N1" s="34"/>
      <c r="O1" s="18"/>
    </row>
    <row r="2" spans="1:15" ht="15.75">
      <c r="A2" s="17"/>
      <c r="B2" s="17"/>
      <c r="C2" s="17"/>
      <c r="D2" s="17"/>
      <c r="E2" s="24" t="s">
        <v>13</v>
      </c>
      <c r="F2" s="18"/>
      <c r="G2" s="17"/>
      <c r="H2" s="34"/>
      <c r="I2" s="18"/>
      <c r="J2" s="17"/>
      <c r="K2" s="34"/>
      <c r="L2" s="18"/>
      <c r="M2" s="17"/>
      <c r="N2" s="34"/>
      <c r="O2" s="18"/>
    </row>
    <row r="3" spans="1:15" ht="15.75">
      <c r="A3" s="17"/>
      <c r="B3" s="17"/>
      <c r="C3" s="17"/>
      <c r="D3" s="17"/>
      <c r="E3" s="24" t="s">
        <v>14</v>
      </c>
      <c r="F3" s="18"/>
      <c r="G3" s="17"/>
      <c r="H3" s="34"/>
      <c r="I3" s="18"/>
      <c r="J3" s="17"/>
      <c r="K3" s="34"/>
      <c r="L3" s="18"/>
      <c r="M3" s="17"/>
      <c r="N3" s="34"/>
      <c r="O3" s="18"/>
    </row>
    <row r="4" spans="1:15" ht="15.75">
      <c r="A4" s="17"/>
      <c r="B4" s="17"/>
      <c r="C4" s="17"/>
      <c r="D4" s="17"/>
      <c r="E4" s="24" t="s">
        <v>15</v>
      </c>
      <c r="F4" s="18"/>
      <c r="G4" s="17"/>
      <c r="H4" s="34"/>
      <c r="I4" s="18"/>
      <c r="J4" s="17"/>
      <c r="K4" s="34"/>
      <c r="L4" s="18"/>
      <c r="M4" s="17"/>
      <c r="N4" s="34"/>
      <c r="O4" s="18"/>
    </row>
    <row r="5" spans="1:15" ht="15.75">
      <c r="A5" s="17"/>
      <c r="B5" s="17"/>
      <c r="C5" s="17"/>
      <c r="D5" s="17"/>
      <c r="E5" s="25" t="s">
        <v>16</v>
      </c>
      <c r="F5" s="18"/>
      <c r="G5" s="17"/>
      <c r="H5" s="34"/>
      <c r="I5" s="18"/>
      <c r="J5" s="17"/>
      <c r="K5" s="34"/>
      <c r="L5" s="18"/>
      <c r="M5" s="17"/>
      <c r="N5" s="34"/>
      <c r="O5" s="18"/>
    </row>
    <row r="6" spans="1:15" ht="15.75">
      <c r="A6" s="17"/>
      <c r="B6" s="17"/>
      <c r="C6" s="17"/>
      <c r="D6" s="17"/>
      <c r="E6" s="25" t="s">
        <v>17</v>
      </c>
      <c r="F6" s="18"/>
      <c r="G6" s="17"/>
      <c r="H6" s="34"/>
      <c r="I6" s="18"/>
      <c r="J6" s="17"/>
      <c r="K6" s="34"/>
      <c r="L6" s="18"/>
      <c r="M6" s="17"/>
      <c r="N6" s="34"/>
      <c r="O6" s="18"/>
    </row>
    <row r="7" spans="1:15" ht="15.75">
      <c r="A7" s="17"/>
      <c r="B7" s="20" t="s">
        <v>36</v>
      </c>
      <c r="C7" s="20"/>
      <c r="D7" s="20"/>
      <c r="E7" s="26"/>
      <c r="F7" s="21"/>
      <c r="G7" s="20"/>
      <c r="H7" s="35"/>
      <c r="I7" s="21"/>
      <c r="J7" s="20"/>
      <c r="K7" s="34"/>
      <c r="L7" s="18"/>
      <c r="M7" s="17"/>
      <c r="N7" s="34"/>
      <c r="O7" s="18"/>
    </row>
    <row r="8" spans="1:15" ht="15.75">
      <c r="A8" s="17"/>
      <c r="B8" s="17"/>
      <c r="C8" s="17"/>
      <c r="D8" s="17"/>
      <c r="E8" s="27" t="s">
        <v>18</v>
      </c>
      <c r="F8" s="18"/>
      <c r="G8" s="17"/>
      <c r="H8" s="34"/>
      <c r="I8" s="18"/>
      <c r="J8" s="17"/>
      <c r="K8" s="34"/>
      <c r="L8" s="18"/>
      <c r="M8" s="17"/>
      <c r="N8" s="34"/>
      <c r="O8" s="18"/>
    </row>
    <row r="9" spans="1:15" ht="15.75">
      <c r="A9" s="17"/>
      <c r="B9" s="17"/>
      <c r="C9" s="17"/>
      <c r="D9" s="17"/>
      <c r="E9" s="27" t="s">
        <v>19</v>
      </c>
      <c r="F9" s="18"/>
      <c r="G9" s="17"/>
      <c r="H9" s="34"/>
      <c r="I9" s="18"/>
      <c r="J9" s="17"/>
      <c r="K9" s="34"/>
      <c r="L9" s="18"/>
      <c r="M9" s="17"/>
      <c r="N9" s="34"/>
      <c r="O9" s="18"/>
    </row>
    <row r="10" spans="1:15" ht="15.75">
      <c r="A10" s="17"/>
      <c r="B10" s="17"/>
      <c r="C10" s="22" t="s">
        <v>65</v>
      </c>
      <c r="D10" s="22"/>
      <c r="E10" s="28"/>
      <c r="F10" s="23"/>
      <c r="G10" s="17"/>
      <c r="H10" s="34"/>
      <c r="I10" s="18"/>
      <c r="J10" s="17"/>
      <c r="K10" s="34"/>
      <c r="L10" s="18"/>
      <c r="M10" s="17"/>
      <c r="N10" s="34"/>
      <c r="O10" s="18"/>
    </row>
    <row r="11" spans="1:15" ht="12.75">
      <c r="A11" s="9"/>
      <c r="B11" s="9"/>
      <c r="C11" s="9"/>
      <c r="D11" s="9"/>
      <c r="E11" s="29"/>
      <c r="F11" s="10"/>
      <c r="G11" s="9"/>
      <c r="H11" s="36"/>
      <c r="I11" s="10"/>
      <c r="J11" s="9"/>
      <c r="K11" s="36"/>
      <c r="L11" s="10"/>
      <c r="M11" s="9"/>
      <c r="N11" s="36"/>
      <c r="O11" s="10"/>
    </row>
    <row r="12" spans="1:15" ht="12.75">
      <c r="A12" s="11"/>
      <c r="B12" s="11"/>
      <c r="C12" s="11"/>
      <c r="D12" s="108" t="s">
        <v>5</v>
      </c>
      <c r="E12" s="108"/>
      <c r="F12" s="108"/>
      <c r="G12" s="108" t="s">
        <v>6</v>
      </c>
      <c r="H12" s="108"/>
      <c r="I12" s="108"/>
      <c r="J12" s="108" t="s">
        <v>7</v>
      </c>
      <c r="K12" s="108"/>
      <c r="L12" s="108"/>
      <c r="M12" s="108" t="s">
        <v>5</v>
      </c>
      <c r="N12" s="108"/>
      <c r="O12" s="108"/>
    </row>
    <row r="13" spans="1:15" ht="25.5">
      <c r="A13" s="11" t="s">
        <v>0</v>
      </c>
      <c r="B13" s="11" t="s">
        <v>2</v>
      </c>
      <c r="C13" s="11" t="s">
        <v>4</v>
      </c>
      <c r="D13" s="108" t="s">
        <v>60</v>
      </c>
      <c r="E13" s="108"/>
      <c r="F13" s="108"/>
      <c r="G13" s="108"/>
      <c r="H13" s="108"/>
      <c r="I13" s="108"/>
      <c r="J13" s="108"/>
      <c r="K13" s="108"/>
      <c r="L13" s="108"/>
      <c r="M13" s="108" t="s">
        <v>66</v>
      </c>
      <c r="N13" s="108"/>
      <c r="O13" s="108"/>
    </row>
    <row r="14" spans="1:15" ht="25.5">
      <c r="A14" s="11" t="s">
        <v>1</v>
      </c>
      <c r="B14" s="11" t="s">
        <v>3</v>
      </c>
      <c r="C14" s="12"/>
      <c r="D14" s="11" t="s">
        <v>8</v>
      </c>
      <c r="E14" s="30" t="s">
        <v>9</v>
      </c>
      <c r="F14" s="13" t="s">
        <v>10</v>
      </c>
      <c r="G14" s="11" t="s">
        <v>8</v>
      </c>
      <c r="H14" s="37" t="s">
        <v>9</v>
      </c>
      <c r="I14" s="13" t="s">
        <v>10</v>
      </c>
      <c r="J14" s="11" t="s">
        <v>8</v>
      </c>
      <c r="K14" s="37" t="s">
        <v>9</v>
      </c>
      <c r="L14" s="13" t="s">
        <v>10</v>
      </c>
      <c r="M14" s="11" t="s">
        <v>11</v>
      </c>
      <c r="N14" s="37" t="s">
        <v>9</v>
      </c>
      <c r="O14" s="13" t="s">
        <v>10</v>
      </c>
    </row>
    <row r="15" spans="1:15" ht="12.75">
      <c r="A15" s="11">
        <v>1</v>
      </c>
      <c r="B15" s="11" t="s">
        <v>28</v>
      </c>
      <c r="C15" s="11" t="s">
        <v>27</v>
      </c>
      <c r="D15" s="11">
        <v>1590</v>
      </c>
      <c r="E15" s="30">
        <v>0.039</v>
      </c>
      <c r="F15" s="13">
        <f>D15*E15</f>
        <v>62.01</v>
      </c>
      <c r="G15" s="11"/>
      <c r="H15" s="37">
        <v>0.039</v>
      </c>
      <c r="I15" s="13">
        <f>G15*H15</f>
        <v>0</v>
      </c>
      <c r="J15" s="11">
        <v>120</v>
      </c>
      <c r="K15" s="37">
        <v>0.039</v>
      </c>
      <c r="L15" s="13">
        <f>J15*K15</f>
        <v>4.68</v>
      </c>
      <c r="M15" s="11">
        <f>D15+G15-J15</f>
        <v>1470</v>
      </c>
      <c r="N15" s="37">
        <v>0.039</v>
      </c>
      <c r="O15" s="13">
        <f>F15+I15-L15</f>
        <v>57.33</v>
      </c>
    </row>
    <row r="16" spans="1:15" ht="12.75">
      <c r="A16" s="11">
        <v>2</v>
      </c>
      <c r="B16" s="11" t="s">
        <v>29</v>
      </c>
      <c r="C16" s="11" t="s">
        <v>27</v>
      </c>
      <c r="D16" s="11">
        <v>2000</v>
      </c>
      <c r="E16" s="30">
        <v>0.24</v>
      </c>
      <c r="F16" s="13">
        <f>D16*E16</f>
        <v>480</v>
      </c>
      <c r="G16" s="11">
        <v>1000</v>
      </c>
      <c r="H16" s="37">
        <v>0.24</v>
      </c>
      <c r="I16" s="13">
        <f>G16*H16</f>
        <v>240</v>
      </c>
      <c r="J16" s="11">
        <v>860</v>
      </c>
      <c r="K16" s="37">
        <v>0.24</v>
      </c>
      <c r="L16" s="13">
        <f>J16*K16</f>
        <v>206.4</v>
      </c>
      <c r="M16" s="11">
        <f>D16+G16-J16</f>
        <v>2140</v>
      </c>
      <c r="N16" s="37">
        <v>0.24</v>
      </c>
      <c r="O16" s="13">
        <f>F16+I16-L16</f>
        <v>513.6</v>
      </c>
    </row>
    <row r="17" spans="1:15" ht="12.75">
      <c r="A17" s="11">
        <v>3</v>
      </c>
      <c r="B17" s="11" t="s">
        <v>32</v>
      </c>
      <c r="C17" s="11" t="s">
        <v>30</v>
      </c>
      <c r="D17" s="11">
        <v>398</v>
      </c>
      <c r="E17" s="37">
        <v>0.893</v>
      </c>
      <c r="F17" s="13">
        <v>355.33</v>
      </c>
      <c r="G17" s="11"/>
      <c r="H17" s="37">
        <v>0.893</v>
      </c>
      <c r="I17" s="13"/>
      <c r="J17" s="11">
        <v>43</v>
      </c>
      <c r="K17" s="37">
        <v>0.893</v>
      </c>
      <c r="L17" s="13">
        <f>J17*K17</f>
        <v>38.399</v>
      </c>
      <c r="M17" s="11">
        <f>D17+G17-J17</f>
        <v>355</v>
      </c>
      <c r="N17" s="37">
        <v>0.893</v>
      </c>
      <c r="O17" s="13">
        <f>F17+I17-L17</f>
        <v>316.931</v>
      </c>
    </row>
    <row r="18" spans="1:15" ht="12.75">
      <c r="A18" s="11"/>
      <c r="B18" s="14" t="s">
        <v>40</v>
      </c>
      <c r="C18" s="14"/>
      <c r="D18" s="14" t="s">
        <v>25</v>
      </c>
      <c r="E18" s="31"/>
      <c r="F18" s="15">
        <f>SUM(F15:F17)</f>
        <v>897.3399999999999</v>
      </c>
      <c r="G18" s="14"/>
      <c r="H18" s="38"/>
      <c r="I18" s="15">
        <f>SUM(I15:I17)</f>
        <v>240</v>
      </c>
      <c r="J18" s="14"/>
      <c r="K18" s="38"/>
      <c r="L18" s="15">
        <f>SUM(L15:L17)</f>
        <v>249.479</v>
      </c>
      <c r="M18" s="14"/>
      <c r="N18" s="38"/>
      <c r="O18" s="15">
        <f>SUM(O15:O17)</f>
        <v>887.8610000000001</v>
      </c>
    </row>
    <row r="19" spans="1:15" ht="12.75">
      <c r="A19" s="5"/>
      <c r="B19" s="7"/>
      <c r="C19" s="7"/>
      <c r="D19" s="7"/>
      <c r="E19" s="32"/>
      <c r="F19" s="6"/>
      <c r="G19" s="7"/>
      <c r="H19" s="39"/>
      <c r="I19" s="6"/>
      <c r="J19" s="7"/>
      <c r="K19" s="39"/>
      <c r="L19" s="6"/>
      <c r="M19" s="7"/>
      <c r="N19" s="39"/>
      <c r="O19" s="6"/>
    </row>
    <row r="20" spans="1:15" ht="12.75">
      <c r="A20" s="7"/>
      <c r="B20" s="7"/>
      <c r="C20" s="7"/>
      <c r="D20" s="7"/>
      <c r="E20" s="32"/>
      <c r="F20" s="6"/>
      <c r="G20" s="7"/>
      <c r="H20" s="39"/>
      <c r="I20" s="6"/>
      <c r="J20" s="7"/>
      <c r="K20" s="39"/>
      <c r="L20" s="6"/>
      <c r="M20" s="7"/>
      <c r="N20" s="39"/>
      <c r="O20" s="6"/>
    </row>
    <row r="21" spans="1:15" ht="15.75">
      <c r="A21" s="7"/>
      <c r="B21" s="1" t="s">
        <v>20</v>
      </c>
      <c r="C21" s="17"/>
      <c r="D21" s="17"/>
      <c r="E21" s="33"/>
      <c r="F21" s="18"/>
      <c r="G21" s="7"/>
      <c r="H21" s="39"/>
      <c r="I21" s="6"/>
      <c r="J21" s="7"/>
      <c r="K21" s="39"/>
      <c r="L21" s="6"/>
      <c r="M21" s="7"/>
      <c r="N21" s="39"/>
      <c r="O21" s="6"/>
    </row>
    <row r="22" spans="1:15" ht="15.75">
      <c r="A22" s="7"/>
      <c r="B22" s="1"/>
      <c r="C22" s="17"/>
      <c r="D22" s="17"/>
      <c r="E22" s="33"/>
      <c r="F22" s="18"/>
      <c r="G22" s="7"/>
      <c r="H22" s="39"/>
      <c r="I22" s="6"/>
      <c r="J22" s="7"/>
      <c r="K22" s="39"/>
      <c r="L22" s="6"/>
      <c r="M22" s="7"/>
      <c r="N22" s="39"/>
      <c r="O22" s="6"/>
    </row>
    <row r="23" spans="1:15" ht="15.75">
      <c r="A23" s="7"/>
      <c r="B23" s="1" t="s">
        <v>21</v>
      </c>
      <c r="C23" s="17"/>
      <c r="D23" s="17"/>
      <c r="E23" s="33"/>
      <c r="F23" s="18"/>
      <c r="G23" s="7"/>
      <c r="H23" s="39"/>
      <c r="I23" s="6"/>
      <c r="J23" s="7"/>
      <c r="K23" s="39"/>
      <c r="L23" s="6"/>
      <c r="M23" s="7"/>
      <c r="N23" s="39"/>
      <c r="O23" s="6"/>
    </row>
    <row r="24" spans="1:15" ht="15.75">
      <c r="A24" s="7"/>
      <c r="B24" s="1"/>
      <c r="C24" s="17"/>
      <c r="D24" s="17"/>
      <c r="E24" s="33"/>
      <c r="F24" s="18"/>
      <c r="G24" s="7"/>
      <c r="H24" s="39"/>
      <c r="I24" s="6"/>
      <c r="J24" s="7"/>
      <c r="K24" s="39"/>
      <c r="L24" s="6"/>
      <c r="M24" s="7"/>
      <c r="N24" s="39"/>
      <c r="O24" s="6"/>
    </row>
    <row r="25" spans="1:15" ht="12.75">
      <c r="A25" s="7"/>
      <c r="B25" s="3" t="s">
        <v>22</v>
      </c>
      <c r="C25" s="7"/>
      <c r="D25" s="7"/>
      <c r="E25" s="32"/>
      <c r="F25" s="6"/>
      <c r="G25" s="7"/>
      <c r="H25" s="39"/>
      <c r="I25" s="6"/>
      <c r="J25" s="7"/>
      <c r="K25" s="39"/>
      <c r="L25" s="6"/>
      <c r="M25" s="7"/>
      <c r="N25" s="39"/>
      <c r="O25" s="6"/>
    </row>
    <row r="26" spans="1:15" ht="12.75">
      <c r="A26" s="7"/>
      <c r="B26" s="3" t="s">
        <v>23</v>
      </c>
      <c r="C26" s="7"/>
      <c r="D26" s="7"/>
      <c r="E26" s="32"/>
      <c r="F26" s="6"/>
      <c r="G26" s="7"/>
      <c r="H26" s="39"/>
      <c r="I26" s="6"/>
      <c r="J26" s="7"/>
      <c r="K26" s="39"/>
      <c r="L26" s="7"/>
      <c r="M26" s="7"/>
      <c r="N26" s="39"/>
      <c r="O26" s="6"/>
    </row>
    <row r="27" spans="1:15" ht="12.75">
      <c r="A27" s="7"/>
      <c r="B27" s="3" t="s">
        <v>24</v>
      </c>
      <c r="C27" s="7"/>
      <c r="D27" s="7"/>
      <c r="E27" s="32"/>
      <c r="F27" s="6"/>
      <c r="G27" s="7"/>
      <c r="H27" s="39"/>
      <c r="I27" s="6"/>
      <c r="J27" s="7"/>
      <c r="K27" s="39"/>
      <c r="L27" s="7"/>
      <c r="M27" s="7"/>
      <c r="N27" s="39"/>
      <c r="O27" s="6"/>
    </row>
    <row r="28" spans="1:15" ht="12.75">
      <c r="A28" s="7"/>
      <c r="B28" s="7"/>
      <c r="C28" s="7"/>
      <c r="D28" s="7"/>
      <c r="E28" s="32"/>
      <c r="F28" s="7"/>
      <c r="G28" s="7"/>
      <c r="H28" s="39"/>
      <c r="I28" s="7"/>
      <c r="J28" s="7"/>
      <c r="K28" s="39"/>
      <c r="L28" s="7"/>
      <c r="M28" s="7"/>
      <c r="N28" s="39"/>
      <c r="O28" s="6"/>
    </row>
    <row r="29" spans="1:15" ht="12.75">
      <c r="A29" s="7"/>
      <c r="B29" s="7"/>
      <c r="C29" s="7"/>
      <c r="D29" s="7"/>
      <c r="E29" s="32"/>
      <c r="F29" s="7"/>
      <c r="G29" s="7"/>
      <c r="H29" s="39"/>
      <c r="I29" s="7"/>
      <c r="J29" s="7"/>
      <c r="K29" s="39"/>
      <c r="L29" s="7"/>
      <c r="M29" s="7"/>
      <c r="N29" s="39"/>
      <c r="O29" s="6"/>
    </row>
    <row r="30" spans="1:15" ht="12.75">
      <c r="A30" s="7"/>
      <c r="B30" s="7"/>
      <c r="C30" s="7"/>
      <c r="D30" s="7"/>
      <c r="E30" s="32"/>
      <c r="F30" s="7"/>
      <c r="G30" s="7"/>
      <c r="H30" s="39"/>
      <c r="I30" s="7"/>
      <c r="J30" s="7"/>
      <c r="K30" s="39"/>
      <c r="L30" s="7"/>
      <c r="M30" s="7"/>
      <c r="N30" s="39"/>
      <c r="O30" s="6"/>
    </row>
    <row r="31" spans="1:15" ht="12.75">
      <c r="A31" s="7"/>
      <c r="B31" s="7"/>
      <c r="C31" s="7"/>
      <c r="D31" s="7"/>
      <c r="E31" s="32"/>
      <c r="F31" s="7"/>
      <c r="G31" s="7"/>
      <c r="H31" s="39"/>
      <c r="I31" s="7"/>
      <c r="J31" s="7"/>
      <c r="K31" s="39"/>
      <c r="L31" s="7"/>
      <c r="M31" s="7"/>
      <c r="N31" s="39"/>
      <c r="O31" s="6"/>
    </row>
    <row r="32" spans="1:15" ht="12.75">
      <c r="A32" s="7"/>
      <c r="B32" s="7"/>
      <c r="C32" s="7"/>
      <c r="D32" s="7"/>
      <c r="E32" s="32"/>
      <c r="F32" s="7"/>
      <c r="G32" s="7"/>
      <c r="H32" s="39"/>
      <c r="I32" s="7"/>
      <c r="J32" s="7"/>
      <c r="K32" s="39"/>
      <c r="L32" s="7"/>
      <c r="M32" s="7"/>
      <c r="N32" s="39"/>
      <c r="O32" s="6"/>
    </row>
    <row r="33" spans="1:15" ht="12.75">
      <c r="A33" s="7"/>
      <c r="B33" s="7"/>
      <c r="C33" s="7"/>
      <c r="D33" s="7"/>
      <c r="E33" s="32"/>
      <c r="F33" s="7"/>
      <c r="G33" s="7"/>
      <c r="H33" s="39"/>
      <c r="I33" s="7"/>
      <c r="J33" s="7"/>
      <c r="K33" s="39"/>
      <c r="L33" s="7"/>
      <c r="M33" s="7"/>
      <c r="N33" s="39"/>
      <c r="O33" s="6"/>
    </row>
    <row r="34" spans="1:15" ht="12.75">
      <c r="A34" s="7"/>
      <c r="B34" s="7"/>
      <c r="C34" s="7"/>
      <c r="D34" s="7"/>
      <c r="E34" s="32"/>
      <c r="F34" s="7"/>
      <c r="G34" s="7"/>
      <c r="H34" s="39"/>
      <c r="I34" s="7"/>
      <c r="J34" s="7"/>
      <c r="K34" s="39"/>
      <c r="L34" s="7"/>
      <c r="M34" s="7"/>
      <c r="N34" s="39"/>
      <c r="O34" s="6"/>
    </row>
    <row r="35" spans="1:15" ht="15.75">
      <c r="A35" s="17"/>
      <c r="B35" s="17"/>
      <c r="C35" s="17"/>
      <c r="D35" s="17"/>
      <c r="E35" s="24"/>
      <c r="F35" s="18"/>
      <c r="G35" s="17"/>
      <c r="H35" s="34"/>
      <c r="I35" s="19" t="s">
        <v>12</v>
      </c>
      <c r="J35" s="17"/>
      <c r="K35" s="34"/>
      <c r="L35" s="18"/>
      <c r="M35" s="17"/>
      <c r="N35" s="34"/>
      <c r="O35" s="18"/>
    </row>
    <row r="36" spans="1:15" ht="15.75">
      <c r="A36" s="17"/>
      <c r="B36" s="17"/>
      <c r="C36" s="17"/>
      <c r="D36" s="17"/>
      <c r="E36" s="24" t="s">
        <v>13</v>
      </c>
      <c r="F36" s="18"/>
      <c r="G36" s="17"/>
      <c r="H36" s="34"/>
      <c r="I36" s="18"/>
      <c r="J36" s="17"/>
      <c r="K36" s="34"/>
      <c r="L36" s="18"/>
      <c r="M36" s="17"/>
      <c r="N36" s="34"/>
      <c r="O36" s="18"/>
    </row>
    <row r="37" spans="1:15" ht="15.75">
      <c r="A37" s="17"/>
      <c r="B37" s="17"/>
      <c r="C37" s="17"/>
      <c r="D37" s="17"/>
      <c r="E37" s="24" t="s">
        <v>14</v>
      </c>
      <c r="F37" s="18"/>
      <c r="G37" s="17"/>
      <c r="H37" s="34"/>
      <c r="I37" s="18"/>
      <c r="J37" s="17"/>
      <c r="K37" s="34"/>
      <c r="L37" s="18"/>
      <c r="M37" s="17"/>
      <c r="N37" s="34"/>
      <c r="O37" s="18"/>
    </row>
    <row r="38" spans="1:15" ht="15.75">
      <c r="A38" s="17"/>
      <c r="B38" s="17"/>
      <c r="C38" s="17"/>
      <c r="D38" s="17"/>
      <c r="E38" s="24" t="s">
        <v>15</v>
      </c>
      <c r="F38" s="18"/>
      <c r="G38" s="17"/>
      <c r="H38" s="34"/>
      <c r="I38" s="18"/>
      <c r="J38" s="17"/>
      <c r="K38" s="34"/>
      <c r="L38" s="18"/>
      <c r="M38" s="17"/>
      <c r="N38" s="34"/>
      <c r="O38" s="18"/>
    </row>
    <row r="39" spans="1:15" ht="15.75">
      <c r="A39" s="17"/>
      <c r="B39" s="17"/>
      <c r="C39" s="17"/>
      <c r="D39" s="17"/>
      <c r="E39" s="25" t="s">
        <v>16</v>
      </c>
      <c r="F39" s="18"/>
      <c r="G39" s="17"/>
      <c r="H39" s="34"/>
      <c r="I39" s="18"/>
      <c r="J39" s="17"/>
      <c r="K39" s="34"/>
      <c r="L39" s="18"/>
      <c r="M39" s="17"/>
      <c r="N39" s="34"/>
      <c r="O39" s="18"/>
    </row>
    <row r="40" spans="1:15" ht="15.75">
      <c r="A40" s="17"/>
      <c r="B40" s="17"/>
      <c r="C40" s="17"/>
      <c r="D40" s="17"/>
      <c r="E40" s="25" t="s">
        <v>17</v>
      </c>
      <c r="F40" s="18"/>
      <c r="G40" s="17"/>
      <c r="H40" s="34"/>
      <c r="I40" s="18"/>
      <c r="J40" s="17"/>
      <c r="K40" s="34"/>
      <c r="L40" s="18"/>
      <c r="M40" s="17"/>
      <c r="N40" s="34"/>
      <c r="O40" s="18"/>
    </row>
    <row r="41" spans="1:15" ht="15.75">
      <c r="A41" s="17"/>
      <c r="B41" s="20" t="s">
        <v>37</v>
      </c>
      <c r="C41" s="20"/>
      <c r="D41" s="20"/>
      <c r="E41" s="26"/>
      <c r="F41" s="21"/>
      <c r="G41" s="20"/>
      <c r="H41" s="35"/>
      <c r="I41" s="21"/>
      <c r="J41" s="20"/>
      <c r="K41" s="34"/>
      <c r="L41" s="18"/>
      <c r="M41" s="17"/>
      <c r="N41" s="34"/>
      <c r="O41" s="18"/>
    </row>
    <row r="42" spans="1:15" ht="15.75">
      <c r="A42" s="17"/>
      <c r="B42" s="17"/>
      <c r="C42" s="17"/>
      <c r="D42" s="17"/>
      <c r="E42" s="27" t="s">
        <v>18</v>
      </c>
      <c r="F42" s="18"/>
      <c r="G42" s="17"/>
      <c r="H42" s="34"/>
      <c r="I42" s="18"/>
      <c r="J42" s="17"/>
      <c r="K42" s="34"/>
      <c r="L42" s="18"/>
      <c r="M42" s="17"/>
      <c r="N42" s="34"/>
      <c r="O42" s="18"/>
    </row>
    <row r="43" spans="1:15" ht="15.75">
      <c r="A43" s="17"/>
      <c r="B43" s="17"/>
      <c r="C43" s="17"/>
      <c r="D43" s="17"/>
      <c r="E43" s="27" t="s">
        <v>19</v>
      </c>
      <c r="F43" s="18"/>
      <c r="G43" s="17"/>
      <c r="H43" s="34"/>
      <c r="I43" s="18"/>
      <c r="J43" s="17"/>
      <c r="K43" s="34"/>
      <c r="L43" s="18"/>
      <c r="M43" s="17"/>
      <c r="N43" s="34"/>
      <c r="O43" s="18"/>
    </row>
    <row r="44" spans="1:15" ht="15.75">
      <c r="A44" s="17"/>
      <c r="B44" s="17"/>
      <c r="C44" s="22" t="s">
        <v>67</v>
      </c>
      <c r="D44" s="22"/>
      <c r="E44" s="28"/>
      <c r="F44" s="23"/>
      <c r="G44" s="17"/>
      <c r="H44" s="34"/>
      <c r="I44" s="18"/>
      <c r="J44" s="17"/>
      <c r="K44" s="34"/>
      <c r="L44" s="18"/>
      <c r="M44" s="17"/>
      <c r="N44" s="34"/>
      <c r="O44" s="18"/>
    </row>
    <row r="45" spans="1:15" ht="12.75">
      <c r="A45" s="9"/>
      <c r="B45" s="9"/>
      <c r="C45" s="9"/>
      <c r="D45" s="9"/>
      <c r="E45" s="29"/>
      <c r="F45" s="10"/>
      <c r="G45" s="9"/>
      <c r="H45" s="36"/>
      <c r="I45" s="10"/>
      <c r="J45" s="9"/>
      <c r="K45" s="36"/>
      <c r="L45" s="10"/>
      <c r="M45" s="9"/>
      <c r="N45" s="36"/>
      <c r="O45" s="10"/>
    </row>
    <row r="46" spans="1:15" ht="12.75">
      <c r="A46" s="11"/>
      <c r="B46" s="11"/>
      <c r="C46" s="11"/>
      <c r="D46" s="109" t="s">
        <v>5</v>
      </c>
      <c r="E46" s="110"/>
      <c r="F46" s="111"/>
      <c r="G46" s="112" t="s">
        <v>6</v>
      </c>
      <c r="H46" s="113"/>
      <c r="I46" s="114"/>
      <c r="J46" s="112" t="s">
        <v>7</v>
      </c>
      <c r="K46" s="113"/>
      <c r="L46" s="114"/>
      <c r="M46" s="109" t="s">
        <v>5</v>
      </c>
      <c r="N46" s="110"/>
      <c r="O46" s="111"/>
    </row>
    <row r="47" spans="1:15" ht="25.5">
      <c r="A47" s="11" t="s">
        <v>0</v>
      </c>
      <c r="B47" s="11" t="s">
        <v>2</v>
      </c>
      <c r="C47" s="11" t="s">
        <v>4</v>
      </c>
      <c r="D47" s="108" t="s">
        <v>60</v>
      </c>
      <c r="E47" s="108"/>
      <c r="F47" s="108"/>
      <c r="G47" s="115"/>
      <c r="H47" s="116"/>
      <c r="I47" s="117"/>
      <c r="J47" s="115"/>
      <c r="K47" s="116"/>
      <c r="L47" s="117"/>
      <c r="M47" s="108" t="s">
        <v>66</v>
      </c>
      <c r="N47" s="108"/>
      <c r="O47" s="108"/>
    </row>
    <row r="48" spans="1:15" ht="25.5">
      <c r="A48" s="11" t="s">
        <v>1</v>
      </c>
      <c r="B48" s="11" t="s">
        <v>3</v>
      </c>
      <c r="C48" s="12"/>
      <c r="D48" s="11" t="s">
        <v>8</v>
      </c>
      <c r="E48" s="30" t="s">
        <v>9</v>
      </c>
      <c r="F48" s="13" t="s">
        <v>10</v>
      </c>
      <c r="G48" s="11"/>
      <c r="H48" s="37" t="s">
        <v>9</v>
      </c>
      <c r="I48" s="13" t="s">
        <v>10</v>
      </c>
      <c r="J48" s="11" t="s">
        <v>8</v>
      </c>
      <c r="K48" s="37" t="s">
        <v>9</v>
      </c>
      <c r="L48" s="13" t="s">
        <v>10</v>
      </c>
      <c r="M48" s="11" t="s">
        <v>11</v>
      </c>
      <c r="N48" s="37" t="s">
        <v>9</v>
      </c>
      <c r="O48" s="13" t="s">
        <v>10</v>
      </c>
    </row>
    <row r="49" spans="1:15" ht="12.75">
      <c r="A49" s="11">
        <v>1</v>
      </c>
      <c r="B49" s="11" t="s">
        <v>34</v>
      </c>
      <c r="C49" s="11" t="s">
        <v>33</v>
      </c>
      <c r="D49" s="11">
        <v>6</v>
      </c>
      <c r="E49" s="30">
        <v>35.59</v>
      </c>
      <c r="F49" s="13">
        <f>D49*E49</f>
        <v>213.54000000000002</v>
      </c>
      <c r="G49" s="11">
        <v>20</v>
      </c>
      <c r="H49" s="37">
        <v>35.59</v>
      </c>
      <c r="I49" s="13">
        <f aca="true" t="shared" si="0" ref="I49:I54">G49*H49</f>
        <v>711.8000000000001</v>
      </c>
      <c r="J49" s="11">
        <v>5</v>
      </c>
      <c r="K49" s="37">
        <v>35.59</v>
      </c>
      <c r="L49" s="13">
        <f aca="true" t="shared" si="1" ref="L49:L54">J49*K49</f>
        <v>177.95000000000002</v>
      </c>
      <c r="M49" s="11">
        <f aca="true" t="shared" si="2" ref="M49:M54">D49+G49-J49</f>
        <v>21</v>
      </c>
      <c r="N49" s="37">
        <v>35.59</v>
      </c>
      <c r="O49" s="13">
        <f aca="true" t="shared" si="3" ref="O49:O54">F49+I49-L49</f>
        <v>747.3900000000001</v>
      </c>
    </row>
    <row r="50" spans="1:15" ht="12.75">
      <c r="A50" s="11">
        <v>2</v>
      </c>
      <c r="B50" s="11" t="s">
        <v>35</v>
      </c>
      <c r="C50" s="11" t="s">
        <v>31</v>
      </c>
      <c r="D50" s="11">
        <v>1900</v>
      </c>
      <c r="E50" s="30">
        <v>0.26</v>
      </c>
      <c r="F50" s="13">
        <f>D50*E50</f>
        <v>494</v>
      </c>
      <c r="G50" s="11">
        <v>2000</v>
      </c>
      <c r="H50" s="37">
        <v>0.26</v>
      </c>
      <c r="I50" s="13">
        <f t="shared" si="0"/>
        <v>520</v>
      </c>
      <c r="J50" s="11">
        <v>1400</v>
      </c>
      <c r="K50" s="37">
        <v>0.26</v>
      </c>
      <c r="L50" s="13">
        <f t="shared" si="1"/>
        <v>364</v>
      </c>
      <c r="M50" s="11">
        <f t="shared" si="2"/>
        <v>2500</v>
      </c>
      <c r="N50" s="37">
        <v>0.26</v>
      </c>
      <c r="O50" s="13">
        <f t="shared" si="3"/>
        <v>650</v>
      </c>
    </row>
    <row r="51" spans="1:15" ht="12.75">
      <c r="A51" s="11">
        <v>3</v>
      </c>
      <c r="B51" s="11" t="s">
        <v>38</v>
      </c>
      <c r="C51" s="11" t="s">
        <v>33</v>
      </c>
      <c r="D51" s="11">
        <v>10</v>
      </c>
      <c r="E51" s="30">
        <v>7.88</v>
      </c>
      <c r="F51" s="13">
        <f>D51*E51</f>
        <v>78.8</v>
      </c>
      <c r="G51" s="11"/>
      <c r="H51" s="37">
        <v>7.88</v>
      </c>
      <c r="I51" s="13">
        <f t="shared" si="0"/>
        <v>0</v>
      </c>
      <c r="J51" s="11"/>
      <c r="K51" s="37">
        <v>7.88</v>
      </c>
      <c r="L51" s="13">
        <f t="shared" si="1"/>
        <v>0</v>
      </c>
      <c r="M51" s="11">
        <f t="shared" si="2"/>
        <v>10</v>
      </c>
      <c r="N51" s="37">
        <v>7.88</v>
      </c>
      <c r="O51" s="13">
        <f t="shared" si="3"/>
        <v>78.8</v>
      </c>
    </row>
    <row r="52" spans="1:15" ht="12.75">
      <c r="A52" s="11">
        <v>4</v>
      </c>
      <c r="B52" s="11" t="s">
        <v>26</v>
      </c>
      <c r="C52" s="11" t="s">
        <v>27</v>
      </c>
      <c r="D52" s="11">
        <v>1240</v>
      </c>
      <c r="E52" s="30">
        <v>0.109</v>
      </c>
      <c r="F52" s="13">
        <f>D52*E52</f>
        <v>135.16</v>
      </c>
      <c r="G52" s="11"/>
      <c r="H52" s="37">
        <v>0.109</v>
      </c>
      <c r="I52" s="13">
        <f t="shared" si="0"/>
        <v>0</v>
      </c>
      <c r="J52" s="11">
        <v>900</v>
      </c>
      <c r="K52" s="37">
        <v>0.109</v>
      </c>
      <c r="L52" s="13">
        <f t="shared" si="1"/>
        <v>98.1</v>
      </c>
      <c r="M52" s="11">
        <f t="shared" si="2"/>
        <v>340</v>
      </c>
      <c r="N52" s="37">
        <v>0.109</v>
      </c>
      <c r="O52" s="13">
        <f t="shared" si="3"/>
        <v>37.06</v>
      </c>
    </row>
    <row r="53" spans="1:15" ht="12.75">
      <c r="A53" s="11">
        <v>5</v>
      </c>
      <c r="B53" s="11" t="s">
        <v>26</v>
      </c>
      <c r="C53" s="11" t="s">
        <v>27</v>
      </c>
      <c r="D53" s="11">
        <v>1000</v>
      </c>
      <c r="E53" s="30">
        <v>0.11</v>
      </c>
      <c r="F53" s="13">
        <f>D53*E53</f>
        <v>110</v>
      </c>
      <c r="G53" s="11"/>
      <c r="H53" s="37">
        <v>0.11</v>
      </c>
      <c r="I53" s="13">
        <f t="shared" si="0"/>
        <v>0</v>
      </c>
      <c r="J53" s="11"/>
      <c r="K53" s="37">
        <v>0.11</v>
      </c>
      <c r="L53" s="13">
        <f t="shared" si="1"/>
        <v>0</v>
      </c>
      <c r="M53" s="11">
        <f t="shared" si="2"/>
        <v>1000</v>
      </c>
      <c r="N53" s="37">
        <v>0.11</v>
      </c>
      <c r="O53" s="13">
        <f t="shared" si="3"/>
        <v>110</v>
      </c>
    </row>
    <row r="54" spans="1:15" ht="12.75">
      <c r="A54" s="11">
        <v>6</v>
      </c>
      <c r="B54" s="11" t="s">
        <v>72</v>
      </c>
      <c r="C54" s="11" t="s">
        <v>71</v>
      </c>
      <c r="D54" s="11"/>
      <c r="E54" s="30">
        <v>2.93</v>
      </c>
      <c r="F54" s="13"/>
      <c r="G54" s="11">
        <v>1300</v>
      </c>
      <c r="H54" s="30">
        <v>2.93</v>
      </c>
      <c r="I54" s="13">
        <f t="shared" si="0"/>
        <v>3809</v>
      </c>
      <c r="J54" s="11"/>
      <c r="K54" s="30">
        <v>2.93</v>
      </c>
      <c r="L54" s="13">
        <f t="shared" si="1"/>
        <v>0</v>
      </c>
      <c r="M54" s="11">
        <f t="shared" si="2"/>
        <v>1300</v>
      </c>
      <c r="N54" s="30">
        <v>2.93</v>
      </c>
      <c r="O54" s="13">
        <f t="shared" si="3"/>
        <v>3809</v>
      </c>
    </row>
    <row r="55" spans="1:15" ht="12.75">
      <c r="A55" s="11"/>
      <c r="B55" s="14"/>
      <c r="C55" s="14"/>
      <c r="D55" s="14"/>
      <c r="E55" s="31"/>
      <c r="F55" s="15">
        <f>SUM(F49:F53)</f>
        <v>1031.5</v>
      </c>
      <c r="G55" s="14"/>
      <c r="H55" s="38"/>
      <c r="I55" s="15">
        <f>SUM(I49:I54)</f>
        <v>5040.8</v>
      </c>
      <c r="J55" s="14"/>
      <c r="K55" s="38"/>
      <c r="L55" s="15">
        <f>SUM(L49:L53)</f>
        <v>640.0500000000001</v>
      </c>
      <c r="M55" s="14"/>
      <c r="N55" s="38"/>
      <c r="O55" s="16">
        <f>SUM(O49:O54)</f>
        <v>5432.25</v>
      </c>
    </row>
    <row r="56" spans="1:15" ht="12.75">
      <c r="A56" s="5"/>
      <c r="B56" s="7"/>
      <c r="C56" s="7"/>
      <c r="D56" s="7"/>
      <c r="E56" s="32"/>
      <c r="F56" s="6"/>
      <c r="G56" s="7"/>
      <c r="H56" s="39"/>
      <c r="I56" s="6"/>
      <c r="J56" s="7"/>
      <c r="K56" s="39"/>
      <c r="L56" s="6"/>
      <c r="M56" s="7"/>
      <c r="N56" s="39"/>
      <c r="O56" s="6"/>
    </row>
    <row r="57" spans="1:15" ht="15.75">
      <c r="A57" s="17"/>
      <c r="B57" s="1" t="s">
        <v>20</v>
      </c>
      <c r="C57" s="17"/>
      <c r="D57" s="17"/>
      <c r="E57" s="33"/>
      <c r="F57" s="18"/>
      <c r="G57" s="17"/>
      <c r="H57" s="39"/>
      <c r="I57" s="6"/>
      <c r="J57" s="7"/>
      <c r="K57" s="39"/>
      <c r="L57" s="6"/>
      <c r="M57" s="7"/>
      <c r="N57" s="39"/>
      <c r="O57" s="6"/>
    </row>
    <row r="58" spans="1:15" ht="15.75">
      <c r="A58" s="17"/>
      <c r="B58" s="1"/>
      <c r="C58" s="17"/>
      <c r="D58" s="17"/>
      <c r="E58" s="33"/>
      <c r="F58" s="18"/>
      <c r="G58" s="17"/>
      <c r="H58" s="39"/>
      <c r="I58" s="6"/>
      <c r="J58" s="7"/>
      <c r="K58" s="39"/>
      <c r="L58" s="6"/>
      <c r="M58" s="7"/>
      <c r="N58" s="39"/>
      <c r="O58" s="6"/>
    </row>
    <row r="59" spans="1:15" ht="15.75">
      <c r="A59" s="17"/>
      <c r="B59" s="1" t="s">
        <v>21</v>
      </c>
      <c r="C59" s="17"/>
      <c r="D59" s="17"/>
      <c r="E59" s="33"/>
      <c r="F59" s="18"/>
      <c r="G59" s="17"/>
      <c r="H59" s="39"/>
      <c r="I59" s="6"/>
      <c r="J59" s="7"/>
      <c r="K59" s="39"/>
      <c r="L59" s="6"/>
      <c r="M59" s="7"/>
      <c r="N59" s="39"/>
      <c r="O59" s="6"/>
    </row>
    <row r="60" spans="1:15" ht="12.75">
      <c r="A60" s="7"/>
      <c r="B60" s="2"/>
      <c r="C60" s="7"/>
      <c r="D60" s="7"/>
      <c r="E60" s="32"/>
      <c r="F60" s="6"/>
      <c r="G60" s="7"/>
      <c r="H60" s="39"/>
      <c r="I60" s="6"/>
      <c r="J60" s="7"/>
      <c r="K60" s="39"/>
      <c r="L60" s="6"/>
      <c r="M60" s="7"/>
      <c r="N60" s="39"/>
      <c r="O60" s="6"/>
    </row>
    <row r="61" spans="1:15" ht="12.75">
      <c r="A61" s="7"/>
      <c r="B61" s="3" t="s">
        <v>22</v>
      </c>
      <c r="C61" s="7"/>
      <c r="D61" s="7"/>
      <c r="E61" s="32"/>
      <c r="F61" s="6"/>
      <c r="G61" s="7"/>
      <c r="H61" s="39"/>
      <c r="I61" s="6"/>
      <c r="J61" s="7"/>
      <c r="K61" s="39"/>
      <c r="L61" s="6"/>
      <c r="M61" s="7"/>
      <c r="N61" s="39"/>
      <c r="O61" s="6"/>
    </row>
    <row r="62" spans="1:15" ht="12.75">
      <c r="A62" s="7"/>
      <c r="B62" s="3" t="s">
        <v>23</v>
      </c>
      <c r="C62" s="7"/>
      <c r="D62" s="7"/>
      <c r="E62" s="32"/>
      <c r="F62" s="6"/>
      <c r="G62" s="7"/>
      <c r="H62" s="39"/>
      <c r="I62" s="6"/>
      <c r="J62" s="7"/>
      <c r="K62" s="39"/>
      <c r="L62" s="7"/>
      <c r="M62" s="7"/>
      <c r="N62" s="39"/>
      <c r="O62" s="6"/>
    </row>
    <row r="63" spans="1:15" ht="12.75">
      <c r="A63" s="7"/>
      <c r="B63" s="3" t="s">
        <v>24</v>
      </c>
      <c r="C63" s="7"/>
      <c r="D63" s="7"/>
      <c r="E63" s="32"/>
      <c r="F63" s="6"/>
      <c r="G63" s="7"/>
      <c r="H63" s="39"/>
      <c r="I63" s="6"/>
      <c r="J63" s="7"/>
      <c r="K63" s="39"/>
      <c r="L63" s="7"/>
      <c r="M63" s="7"/>
      <c r="N63" s="39"/>
      <c r="O63" s="6"/>
    </row>
    <row r="64" spans="1:15" ht="12.75">
      <c r="A64" s="7"/>
      <c r="B64" s="3"/>
      <c r="C64" s="7"/>
      <c r="D64" s="7"/>
      <c r="E64" s="32"/>
      <c r="F64" s="6"/>
      <c r="G64" s="7"/>
      <c r="H64" s="39"/>
      <c r="I64" s="6"/>
      <c r="J64" s="7"/>
      <c r="K64" s="39"/>
      <c r="L64" s="7"/>
      <c r="M64" s="7"/>
      <c r="N64" s="39"/>
      <c r="O64" s="6"/>
    </row>
    <row r="65" spans="1:15" ht="12.75">
      <c r="A65" s="7"/>
      <c r="B65" s="3"/>
      <c r="C65" s="7"/>
      <c r="D65" s="7"/>
      <c r="E65" s="32"/>
      <c r="F65" s="6"/>
      <c r="G65" s="7"/>
      <c r="H65" s="39"/>
      <c r="I65" s="6"/>
      <c r="J65" s="7"/>
      <c r="K65" s="39"/>
      <c r="L65" s="7"/>
      <c r="M65" s="7"/>
      <c r="N65" s="39"/>
      <c r="O65" s="6"/>
    </row>
    <row r="66" spans="1:15" ht="12.75">
      <c r="A66" s="7"/>
      <c r="B66" s="3"/>
      <c r="C66" s="7"/>
      <c r="D66" s="7"/>
      <c r="E66" s="32"/>
      <c r="F66" s="6"/>
      <c r="G66" s="7"/>
      <c r="H66" s="39"/>
      <c r="I66" s="6"/>
      <c r="J66" s="7"/>
      <c r="K66" s="39"/>
      <c r="L66" s="7"/>
      <c r="M66" s="7"/>
      <c r="N66" s="39"/>
      <c r="O66" s="6"/>
    </row>
    <row r="67" spans="1:15" ht="12.75">
      <c r="A67" s="7"/>
      <c r="B67" s="3"/>
      <c r="C67" s="7"/>
      <c r="D67" s="7"/>
      <c r="E67" s="32"/>
      <c r="F67" s="6"/>
      <c r="G67" s="7"/>
      <c r="H67" s="39"/>
      <c r="I67" s="6"/>
      <c r="J67" s="7"/>
      <c r="K67" s="39"/>
      <c r="L67" s="7"/>
      <c r="M67" s="7"/>
      <c r="N67" s="39"/>
      <c r="O67" s="6"/>
    </row>
    <row r="68" spans="1:15" ht="12.75">
      <c r="A68" s="7"/>
      <c r="B68" s="3"/>
      <c r="C68" s="7"/>
      <c r="D68" s="7"/>
      <c r="E68" s="32"/>
      <c r="F68" s="6"/>
      <c r="G68" s="7"/>
      <c r="H68" s="39"/>
      <c r="I68" s="6"/>
      <c r="J68" s="7"/>
      <c r="K68" s="39"/>
      <c r="L68" s="7"/>
      <c r="M68" s="7"/>
      <c r="N68" s="39"/>
      <c r="O68" s="6"/>
    </row>
    <row r="69" spans="1:15" ht="12.75">
      <c r="A69" s="7"/>
      <c r="B69" s="3"/>
      <c r="C69" s="7"/>
      <c r="D69" s="7"/>
      <c r="E69" s="32"/>
      <c r="F69" s="6"/>
      <c r="G69" s="7"/>
      <c r="H69" s="39"/>
      <c r="I69" s="6"/>
      <c r="J69" s="7"/>
      <c r="K69" s="39"/>
      <c r="L69" s="7"/>
      <c r="M69" s="7"/>
      <c r="N69" s="39"/>
      <c r="O69" s="6"/>
    </row>
    <row r="70" spans="1:15" ht="15.75">
      <c r="A70" s="17"/>
      <c r="B70" s="17"/>
      <c r="C70" s="17"/>
      <c r="D70" s="17"/>
      <c r="E70" s="24"/>
      <c r="F70" s="18"/>
      <c r="G70" s="17"/>
      <c r="H70" s="34"/>
      <c r="I70" s="19" t="s">
        <v>12</v>
      </c>
      <c r="J70" s="17"/>
      <c r="K70" s="34"/>
      <c r="L70" s="18"/>
      <c r="M70" s="17"/>
      <c r="N70" s="34"/>
      <c r="O70" s="51"/>
    </row>
    <row r="71" spans="1:15" ht="15.75">
      <c r="A71" s="17"/>
      <c r="B71" s="17"/>
      <c r="C71" s="17"/>
      <c r="D71" s="17"/>
      <c r="E71" s="24" t="s">
        <v>13</v>
      </c>
      <c r="F71" s="18"/>
      <c r="G71" s="17"/>
      <c r="H71" s="34"/>
      <c r="I71" s="18"/>
      <c r="J71" s="17"/>
      <c r="K71" s="34"/>
      <c r="L71" s="18"/>
      <c r="M71" s="17"/>
      <c r="N71" s="34"/>
      <c r="O71" s="51"/>
    </row>
    <row r="72" spans="1:15" ht="15.75">
      <c r="A72" s="17"/>
      <c r="B72" s="17"/>
      <c r="C72" s="17"/>
      <c r="D72" s="17"/>
      <c r="E72" s="24" t="s">
        <v>14</v>
      </c>
      <c r="F72" s="18"/>
      <c r="G72" s="17"/>
      <c r="H72" s="34"/>
      <c r="I72" s="18"/>
      <c r="J72" s="17"/>
      <c r="K72" s="34"/>
      <c r="L72" s="18"/>
      <c r="M72" s="17"/>
      <c r="N72" s="34"/>
      <c r="O72" s="51"/>
    </row>
    <row r="73" spans="1:15" ht="15.75">
      <c r="A73" s="17"/>
      <c r="B73" s="17"/>
      <c r="C73" s="17"/>
      <c r="D73" s="17"/>
      <c r="E73" s="24" t="s">
        <v>15</v>
      </c>
      <c r="F73" s="18"/>
      <c r="G73" s="17"/>
      <c r="H73" s="34"/>
      <c r="I73" s="18"/>
      <c r="J73" s="17"/>
      <c r="K73" s="34"/>
      <c r="L73" s="18"/>
      <c r="M73" s="17"/>
      <c r="N73" s="34"/>
      <c r="O73" s="51"/>
    </row>
    <row r="74" spans="1:15" ht="15.75">
      <c r="A74" s="17"/>
      <c r="B74" s="17"/>
      <c r="C74" s="17"/>
      <c r="D74" s="17"/>
      <c r="E74" s="25" t="s">
        <v>16</v>
      </c>
      <c r="F74" s="18"/>
      <c r="G74" s="17"/>
      <c r="H74" s="34"/>
      <c r="I74" s="18"/>
      <c r="J74" s="17"/>
      <c r="K74" s="34"/>
      <c r="L74" s="18"/>
      <c r="M74" s="17"/>
      <c r="N74" s="34"/>
      <c r="O74" s="51"/>
    </row>
    <row r="75" spans="1:15" ht="15.75">
      <c r="A75" s="17"/>
      <c r="B75" s="17"/>
      <c r="C75" s="17"/>
      <c r="D75" s="17"/>
      <c r="E75" s="25" t="s">
        <v>17</v>
      </c>
      <c r="F75" s="18"/>
      <c r="G75" s="17"/>
      <c r="H75" s="34"/>
      <c r="I75" s="18"/>
      <c r="J75" s="17"/>
      <c r="K75" s="34"/>
      <c r="L75" s="18"/>
      <c r="M75" s="17"/>
      <c r="N75" s="34"/>
      <c r="O75" s="51"/>
    </row>
    <row r="76" spans="1:15" ht="15.75">
      <c r="A76" s="17"/>
      <c r="B76" s="20" t="s">
        <v>41</v>
      </c>
      <c r="C76" s="20"/>
      <c r="D76" s="20"/>
      <c r="E76" s="26"/>
      <c r="F76" s="21"/>
      <c r="G76" s="20"/>
      <c r="H76" s="35"/>
      <c r="I76" s="21"/>
      <c r="J76" s="20"/>
      <c r="K76" s="34"/>
      <c r="L76" s="18"/>
      <c r="M76" s="17"/>
      <c r="N76" s="34"/>
      <c r="O76" s="51"/>
    </row>
    <row r="77" spans="1:15" ht="15.75">
      <c r="A77" s="17"/>
      <c r="B77" s="17"/>
      <c r="C77" s="17"/>
      <c r="D77" s="17"/>
      <c r="E77" s="27" t="s">
        <v>18</v>
      </c>
      <c r="F77" s="18"/>
      <c r="G77" s="17"/>
      <c r="H77" s="34"/>
      <c r="I77" s="18"/>
      <c r="J77" s="17"/>
      <c r="K77" s="34"/>
      <c r="L77" s="18"/>
      <c r="M77" s="17"/>
      <c r="N77" s="34"/>
      <c r="O77" s="51"/>
    </row>
    <row r="78" spans="1:15" ht="15.75">
      <c r="A78" s="17"/>
      <c r="B78" s="17"/>
      <c r="C78" s="17"/>
      <c r="D78" s="17"/>
      <c r="E78" s="27" t="s">
        <v>19</v>
      </c>
      <c r="F78" s="18"/>
      <c r="G78" s="17"/>
      <c r="H78" s="34"/>
      <c r="I78" s="18"/>
      <c r="J78" s="17"/>
      <c r="K78" s="34"/>
      <c r="L78" s="18"/>
      <c r="M78" s="17"/>
      <c r="N78" s="34"/>
      <c r="O78" s="51"/>
    </row>
    <row r="79" spans="1:15" ht="15.75">
      <c r="A79" s="17"/>
      <c r="B79" s="17"/>
      <c r="C79" s="22" t="s">
        <v>68</v>
      </c>
      <c r="D79" s="22"/>
      <c r="E79" s="28"/>
      <c r="F79" s="23"/>
      <c r="G79" s="17"/>
      <c r="H79" s="34"/>
      <c r="I79" s="18"/>
      <c r="J79" s="17"/>
      <c r="K79" s="34"/>
      <c r="L79" s="18"/>
      <c r="M79" s="17"/>
      <c r="N79" s="34"/>
      <c r="O79" s="51"/>
    </row>
    <row r="80" spans="1:15" ht="12.75">
      <c r="A80" s="9"/>
      <c r="B80" s="9"/>
      <c r="C80" s="9"/>
      <c r="D80" s="9"/>
      <c r="E80" s="29"/>
      <c r="F80" s="10"/>
      <c r="G80" s="9"/>
      <c r="H80" s="36"/>
      <c r="I80" s="10"/>
      <c r="J80" s="9"/>
      <c r="K80" s="36"/>
      <c r="L80" s="10"/>
      <c r="M80" s="9"/>
      <c r="N80" s="36"/>
      <c r="O80" s="10"/>
    </row>
    <row r="81" spans="1:15" ht="12.75">
      <c r="A81" s="11"/>
      <c r="B81" s="11"/>
      <c r="C81" s="11"/>
      <c r="D81" s="109" t="s">
        <v>5</v>
      </c>
      <c r="E81" s="110"/>
      <c r="F81" s="111"/>
      <c r="G81" s="112" t="s">
        <v>6</v>
      </c>
      <c r="H81" s="113"/>
      <c r="I81" s="114"/>
      <c r="J81" s="112" t="s">
        <v>7</v>
      </c>
      <c r="K81" s="113"/>
      <c r="L81" s="114"/>
      <c r="M81" s="109" t="s">
        <v>5</v>
      </c>
      <c r="N81" s="110"/>
      <c r="O81" s="111"/>
    </row>
    <row r="82" spans="1:15" ht="25.5">
      <c r="A82" s="11" t="s">
        <v>0</v>
      </c>
      <c r="B82" s="11" t="s">
        <v>2</v>
      </c>
      <c r="C82" s="11" t="s">
        <v>4</v>
      </c>
      <c r="D82" s="108" t="s">
        <v>60</v>
      </c>
      <c r="E82" s="108"/>
      <c r="F82" s="108"/>
      <c r="G82" s="115"/>
      <c r="H82" s="116"/>
      <c r="I82" s="117"/>
      <c r="J82" s="115"/>
      <c r="K82" s="116"/>
      <c r="L82" s="117"/>
      <c r="M82" s="108" t="s">
        <v>66</v>
      </c>
      <c r="N82" s="108"/>
      <c r="O82" s="108"/>
    </row>
    <row r="83" spans="1:15" ht="25.5">
      <c r="A83" s="11" t="s">
        <v>1</v>
      </c>
      <c r="B83" s="11" t="s">
        <v>3</v>
      </c>
      <c r="C83" s="12"/>
      <c r="D83" s="11" t="s">
        <v>8</v>
      </c>
      <c r="E83" s="30" t="s">
        <v>9</v>
      </c>
      <c r="F83" s="13" t="s">
        <v>10</v>
      </c>
      <c r="G83" s="11"/>
      <c r="H83" s="37" t="s">
        <v>9</v>
      </c>
      <c r="I83" s="13" t="s">
        <v>10</v>
      </c>
      <c r="J83" s="11" t="s">
        <v>8</v>
      </c>
      <c r="K83" s="37" t="s">
        <v>9</v>
      </c>
      <c r="L83" s="13" t="s">
        <v>10</v>
      </c>
      <c r="M83" s="11" t="s">
        <v>11</v>
      </c>
      <c r="N83" s="37" t="s">
        <v>9</v>
      </c>
      <c r="O83" s="13" t="s">
        <v>10</v>
      </c>
    </row>
    <row r="84" spans="1:15" ht="12.75">
      <c r="A84" s="11">
        <v>1</v>
      </c>
      <c r="B84" s="11" t="s">
        <v>49</v>
      </c>
      <c r="C84" s="41" t="s">
        <v>27</v>
      </c>
      <c r="D84" s="11">
        <v>90</v>
      </c>
      <c r="E84" s="42">
        <v>1.29</v>
      </c>
      <c r="F84" s="13">
        <f>D84*E84</f>
        <v>116.10000000000001</v>
      </c>
      <c r="G84" s="41"/>
      <c r="H84" s="42">
        <v>1.29</v>
      </c>
      <c r="I84" s="43">
        <f>G84*H84</f>
        <v>0</v>
      </c>
      <c r="J84" s="11">
        <v>90</v>
      </c>
      <c r="K84" s="42">
        <v>1.29</v>
      </c>
      <c r="L84" s="13">
        <f>J84*K84</f>
        <v>116.10000000000001</v>
      </c>
      <c r="M84" s="11">
        <f>D84+G84-J84</f>
        <v>0</v>
      </c>
      <c r="N84" s="42">
        <v>1.29</v>
      </c>
      <c r="O84" s="13">
        <f>M84*N84</f>
        <v>0</v>
      </c>
    </row>
    <row r="85" spans="1:15" ht="12.75">
      <c r="A85" s="11">
        <v>2</v>
      </c>
      <c r="B85" s="11" t="s">
        <v>46</v>
      </c>
      <c r="C85" s="44" t="s">
        <v>30</v>
      </c>
      <c r="D85" s="11">
        <v>0</v>
      </c>
      <c r="E85" s="42">
        <v>265</v>
      </c>
      <c r="F85" s="13">
        <f>D85*E85</f>
        <v>0</v>
      </c>
      <c r="G85" s="41"/>
      <c r="H85" s="42">
        <v>265</v>
      </c>
      <c r="I85" s="43">
        <f>G85*H85</f>
        <v>0</v>
      </c>
      <c r="J85" s="11"/>
      <c r="K85" s="42">
        <v>265</v>
      </c>
      <c r="L85" s="13">
        <f>J85*K85</f>
        <v>0</v>
      </c>
      <c r="M85" s="11">
        <f>D85+G85-J85</f>
        <v>0</v>
      </c>
      <c r="N85" s="42">
        <v>265</v>
      </c>
      <c r="O85" s="13">
        <f>M85*N85</f>
        <v>0</v>
      </c>
    </row>
    <row r="86" spans="1:15" ht="12.75">
      <c r="A86" s="11">
        <v>3</v>
      </c>
      <c r="B86" s="11" t="s">
        <v>56</v>
      </c>
      <c r="C86" s="44" t="s">
        <v>31</v>
      </c>
      <c r="D86" s="11">
        <v>690</v>
      </c>
      <c r="E86" s="42">
        <v>5.9</v>
      </c>
      <c r="F86" s="13">
        <f>D86*E86</f>
        <v>4071.0000000000005</v>
      </c>
      <c r="G86" s="41">
        <v>510</v>
      </c>
      <c r="H86" s="42">
        <v>5.9</v>
      </c>
      <c r="I86" s="43">
        <f>G86*H86</f>
        <v>3009</v>
      </c>
      <c r="J86" s="11">
        <v>510</v>
      </c>
      <c r="K86" s="42">
        <v>5.9</v>
      </c>
      <c r="L86" s="13">
        <f>J86*K86</f>
        <v>3009</v>
      </c>
      <c r="M86" s="11">
        <f>D86+G86-J86</f>
        <v>690</v>
      </c>
      <c r="N86" s="42">
        <v>5.9</v>
      </c>
      <c r="O86" s="13">
        <f>M86*N86</f>
        <v>4071.0000000000005</v>
      </c>
    </row>
    <row r="87" spans="1:15" ht="12.75">
      <c r="A87" s="11">
        <v>4</v>
      </c>
      <c r="B87" s="11" t="s">
        <v>42</v>
      </c>
      <c r="C87" s="44" t="s">
        <v>27</v>
      </c>
      <c r="D87" s="11">
        <v>120</v>
      </c>
      <c r="E87" s="42">
        <v>0.76</v>
      </c>
      <c r="F87" s="13">
        <f>D87*E87</f>
        <v>91.2</v>
      </c>
      <c r="G87" s="41">
        <v>180</v>
      </c>
      <c r="H87" s="42">
        <v>0.76</v>
      </c>
      <c r="I87" s="43">
        <f>G87*H87</f>
        <v>136.8</v>
      </c>
      <c r="J87" s="11">
        <v>120</v>
      </c>
      <c r="K87" s="42">
        <v>0.76</v>
      </c>
      <c r="L87" s="13">
        <f>J87*K87</f>
        <v>91.2</v>
      </c>
      <c r="M87" s="11">
        <f>D87+G87-J87</f>
        <v>180</v>
      </c>
      <c r="N87" s="42">
        <v>0.76</v>
      </c>
      <c r="O87" s="13">
        <f>M87*N87</f>
        <v>136.8</v>
      </c>
    </row>
    <row r="88" spans="1:15" ht="12.75">
      <c r="A88" s="11"/>
      <c r="B88" s="14" t="s">
        <v>73</v>
      </c>
      <c r="C88" s="14"/>
      <c r="D88" s="14">
        <v>0</v>
      </c>
      <c r="E88" s="31"/>
      <c r="F88" s="15">
        <f>SUM(F84:F87)</f>
        <v>4278.3</v>
      </c>
      <c r="G88" s="14"/>
      <c r="H88" s="38"/>
      <c r="I88" s="15">
        <f>SUM(I84:I87)</f>
        <v>3145.8</v>
      </c>
      <c r="J88" s="14"/>
      <c r="K88" s="38"/>
      <c r="L88" s="15">
        <f>SUM(L84:L87)</f>
        <v>3216.2999999999997</v>
      </c>
      <c r="M88" s="14"/>
      <c r="N88" s="38"/>
      <c r="O88" s="16">
        <f>SUM(O84:O87)</f>
        <v>4207.8</v>
      </c>
    </row>
    <row r="89" spans="1:15" ht="15">
      <c r="A89" s="17"/>
      <c r="B89" s="17"/>
      <c r="C89" s="17"/>
      <c r="D89" s="17"/>
      <c r="E89" s="33"/>
      <c r="F89" s="18"/>
      <c r="G89" s="17"/>
      <c r="H89" s="39"/>
      <c r="I89" s="6"/>
      <c r="J89" s="7"/>
      <c r="K89" s="39"/>
      <c r="L89" s="6"/>
      <c r="M89" s="7"/>
      <c r="N89" s="39"/>
      <c r="O89" s="6"/>
    </row>
    <row r="90" spans="1:15" ht="15.75">
      <c r="A90" s="17"/>
      <c r="B90" s="1" t="s">
        <v>20</v>
      </c>
      <c r="C90" s="17"/>
      <c r="D90" s="17"/>
      <c r="E90" s="33"/>
      <c r="F90" s="18"/>
      <c r="G90" s="17"/>
      <c r="H90" s="39"/>
      <c r="I90" s="6"/>
      <c r="J90" s="7"/>
      <c r="K90" s="39"/>
      <c r="L90" s="6"/>
      <c r="M90" s="7"/>
      <c r="N90" s="39"/>
      <c r="O90" s="6"/>
    </row>
    <row r="91" spans="1:15" ht="15.75">
      <c r="A91" s="17"/>
      <c r="B91" s="1"/>
      <c r="C91" s="17"/>
      <c r="D91" s="17"/>
      <c r="E91" s="33"/>
      <c r="F91" s="18"/>
      <c r="G91" s="17"/>
      <c r="H91" s="39"/>
      <c r="I91" s="6"/>
      <c r="J91" s="7"/>
      <c r="K91" s="39"/>
      <c r="L91" s="6"/>
      <c r="M91" s="7"/>
      <c r="N91" s="39"/>
      <c r="O91" s="6"/>
    </row>
    <row r="92" spans="1:15" ht="15.75">
      <c r="A92" s="17"/>
      <c r="B92" s="1" t="s">
        <v>21</v>
      </c>
      <c r="C92" s="17"/>
      <c r="D92" s="17"/>
      <c r="E92" s="33"/>
      <c r="F92" s="18"/>
      <c r="G92" s="17"/>
      <c r="H92" s="39"/>
      <c r="I92" s="6"/>
      <c r="J92" s="7"/>
      <c r="K92" s="39"/>
      <c r="L92" s="6"/>
      <c r="M92" s="7"/>
      <c r="N92" s="39"/>
      <c r="O92" s="6"/>
    </row>
    <row r="93" spans="1:15" ht="12.75">
      <c r="A93" s="7"/>
      <c r="B93" s="2"/>
      <c r="C93" s="7"/>
      <c r="D93" s="7"/>
      <c r="E93" s="32"/>
      <c r="F93" s="6"/>
      <c r="G93" s="7"/>
      <c r="H93" s="39"/>
      <c r="I93" s="6"/>
      <c r="J93" s="7"/>
      <c r="K93" s="39"/>
      <c r="L93" s="6"/>
      <c r="M93" s="7"/>
      <c r="N93" s="39"/>
      <c r="O93" s="6"/>
    </row>
    <row r="94" spans="1:15" ht="12.75">
      <c r="A94" s="7"/>
      <c r="B94" s="3" t="s">
        <v>22</v>
      </c>
      <c r="C94" s="7"/>
      <c r="D94" s="7"/>
      <c r="E94" s="32"/>
      <c r="F94" s="6"/>
      <c r="G94" s="7"/>
      <c r="H94" s="39"/>
      <c r="I94" s="6"/>
      <c r="J94" s="7"/>
      <c r="K94" s="39"/>
      <c r="L94" s="6"/>
      <c r="M94" s="7"/>
      <c r="N94" s="39"/>
      <c r="O94" s="6"/>
    </row>
    <row r="95" spans="1:15" ht="12.75">
      <c r="A95" s="7"/>
      <c r="B95" s="3" t="s">
        <v>23</v>
      </c>
      <c r="C95" s="7"/>
      <c r="D95" s="7"/>
      <c r="E95" s="32"/>
      <c r="F95" s="6"/>
      <c r="G95" s="7"/>
      <c r="H95" s="39"/>
      <c r="I95" s="6"/>
      <c r="J95" s="7"/>
      <c r="K95" s="39"/>
      <c r="L95" s="7"/>
      <c r="M95" s="7"/>
      <c r="N95" s="39"/>
      <c r="O95" s="6"/>
    </row>
    <row r="96" spans="1:15" ht="12.75">
      <c r="A96" s="7"/>
      <c r="B96" s="3" t="s">
        <v>24</v>
      </c>
      <c r="C96" s="7"/>
      <c r="D96" s="7"/>
      <c r="E96" s="32"/>
      <c r="F96" s="6"/>
      <c r="G96" s="7"/>
      <c r="H96" s="39"/>
      <c r="I96" s="6"/>
      <c r="J96" s="7"/>
      <c r="K96" s="39"/>
      <c r="L96" s="7"/>
      <c r="M96" s="7"/>
      <c r="N96" s="39"/>
      <c r="O96" s="6"/>
    </row>
    <row r="97" spans="1:15" ht="12.75">
      <c r="A97" s="7"/>
      <c r="B97" s="3"/>
      <c r="C97" s="7"/>
      <c r="D97" s="7"/>
      <c r="E97" s="32"/>
      <c r="F97" s="6"/>
      <c r="G97" s="7"/>
      <c r="H97" s="39"/>
      <c r="I97" s="6"/>
      <c r="J97" s="7"/>
      <c r="K97" s="39"/>
      <c r="L97" s="7"/>
      <c r="M97" s="7"/>
      <c r="N97" s="39"/>
      <c r="O97" s="6"/>
    </row>
    <row r="98" spans="1:15" ht="12.75">
      <c r="A98" s="7"/>
      <c r="B98" s="3"/>
      <c r="C98" s="7"/>
      <c r="D98" s="7"/>
      <c r="E98" s="32"/>
      <c r="F98" s="6"/>
      <c r="G98" s="7"/>
      <c r="H98" s="39"/>
      <c r="I98" s="6"/>
      <c r="J98" s="7"/>
      <c r="K98" s="39"/>
      <c r="L98" s="7"/>
      <c r="M98" s="7"/>
      <c r="N98" s="39"/>
      <c r="O98" s="6"/>
    </row>
    <row r="99" spans="1:15" ht="12.75">
      <c r="A99" s="7"/>
      <c r="B99" s="3"/>
      <c r="C99" s="7"/>
      <c r="D99" s="7"/>
      <c r="E99" s="32"/>
      <c r="F99" s="6"/>
      <c r="G99" s="7"/>
      <c r="H99" s="39"/>
      <c r="I99" s="6"/>
      <c r="J99" s="7"/>
      <c r="K99" s="39"/>
      <c r="L99" s="7"/>
      <c r="M99" s="7"/>
      <c r="N99" s="39"/>
      <c r="O99" s="6"/>
    </row>
    <row r="100" spans="1:15" ht="12.75">
      <c r="A100" s="7"/>
      <c r="B100" s="3"/>
      <c r="C100" s="7"/>
      <c r="D100" s="7"/>
      <c r="E100" s="32"/>
      <c r="F100" s="6"/>
      <c r="G100" s="7"/>
      <c r="H100" s="39"/>
      <c r="I100" s="6"/>
      <c r="J100" s="7"/>
      <c r="K100" s="39"/>
      <c r="L100" s="7"/>
      <c r="M100" s="7"/>
      <c r="N100" s="39"/>
      <c r="O100" s="6"/>
    </row>
    <row r="101" spans="1:15" ht="12.75">
      <c r="A101" s="7"/>
      <c r="B101" s="3"/>
      <c r="C101" s="7"/>
      <c r="D101" s="7"/>
      <c r="E101" s="32"/>
      <c r="F101" s="6"/>
      <c r="G101" s="7"/>
      <c r="H101" s="39"/>
      <c r="I101" s="6"/>
      <c r="J101" s="7"/>
      <c r="K101" s="39"/>
      <c r="L101" s="7"/>
      <c r="M101" s="7"/>
      <c r="N101" s="39"/>
      <c r="O101" s="6"/>
    </row>
    <row r="102" spans="1:15" ht="15.75">
      <c r="A102" s="17"/>
      <c r="B102" s="17"/>
      <c r="C102" s="17"/>
      <c r="D102" s="17"/>
      <c r="E102" s="24"/>
      <c r="F102" s="18"/>
      <c r="G102" s="17"/>
      <c r="H102" s="34"/>
      <c r="I102" s="8" t="s">
        <v>12</v>
      </c>
      <c r="J102" s="49"/>
      <c r="K102" s="50"/>
      <c r="L102" s="51"/>
      <c r="M102" s="49"/>
      <c r="N102" s="50"/>
      <c r="O102" s="51"/>
    </row>
    <row r="103" spans="1:15" ht="15.75">
      <c r="A103" s="17"/>
      <c r="B103" s="17"/>
      <c r="C103" s="17"/>
      <c r="D103" s="17"/>
      <c r="E103" s="24" t="s">
        <v>13</v>
      </c>
      <c r="F103" s="18"/>
      <c r="G103" s="17"/>
      <c r="H103" s="34"/>
      <c r="I103" s="51"/>
      <c r="J103" s="49"/>
      <c r="K103" s="50"/>
      <c r="L103" s="51"/>
      <c r="M103" s="49"/>
      <c r="N103" s="50"/>
      <c r="O103" s="51"/>
    </row>
    <row r="104" spans="1:15" ht="15.75">
      <c r="A104" s="17"/>
      <c r="B104" s="17"/>
      <c r="C104" s="17"/>
      <c r="D104" s="17"/>
      <c r="E104" s="24" t="s">
        <v>14</v>
      </c>
      <c r="F104" s="18"/>
      <c r="G104" s="17"/>
      <c r="H104" s="34"/>
      <c r="I104" s="51"/>
      <c r="J104" s="49"/>
      <c r="K104" s="50"/>
      <c r="L104" s="51"/>
      <c r="M104" s="49"/>
      <c r="N104" s="50"/>
      <c r="O104" s="51"/>
    </row>
    <row r="105" spans="1:15" ht="15.75">
      <c r="A105" s="17"/>
      <c r="B105" s="17"/>
      <c r="C105" s="17"/>
      <c r="D105" s="17"/>
      <c r="E105" s="24" t="s">
        <v>15</v>
      </c>
      <c r="F105" s="18"/>
      <c r="G105" s="17"/>
      <c r="H105" s="34"/>
      <c r="I105" s="51"/>
      <c r="J105" s="49"/>
      <c r="K105" s="50"/>
      <c r="L105" s="51"/>
      <c r="M105" s="49"/>
      <c r="N105" s="50"/>
      <c r="O105" s="51"/>
    </row>
    <row r="106" spans="1:15" ht="15.75">
      <c r="A106" s="17"/>
      <c r="B106" s="17"/>
      <c r="C106" s="17"/>
      <c r="D106" s="17"/>
      <c r="E106" s="25" t="s">
        <v>16</v>
      </c>
      <c r="F106" s="18"/>
      <c r="G106" s="17"/>
      <c r="H106" s="34"/>
      <c r="I106" s="51"/>
      <c r="J106" s="49"/>
      <c r="K106" s="50"/>
      <c r="L106" s="51"/>
      <c r="M106" s="49"/>
      <c r="N106" s="50"/>
      <c r="O106" s="51"/>
    </row>
    <row r="107" spans="1:15" ht="15.75">
      <c r="A107" s="17"/>
      <c r="B107" s="17"/>
      <c r="C107" s="17"/>
      <c r="D107" s="17"/>
      <c r="E107" s="25" t="s">
        <v>17</v>
      </c>
      <c r="F107" s="18"/>
      <c r="G107" s="17"/>
      <c r="H107" s="34"/>
      <c r="I107" s="18"/>
      <c r="J107" s="17"/>
      <c r="K107" s="34"/>
      <c r="L107" s="18"/>
      <c r="M107" s="17"/>
      <c r="N107" s="34"/>
      <c r="O107" s="18"/>
    </row>
    <row r="108" spans="1:15" ht="15.75">
      <c r="A108" s="17"/>
      <c r="B108" s="20" t="s">
        <v>58</v>
      </c>
      <c r="C108" s="20"/>
      <c r="D108" s="20"/>
      <c r="E108" s="26"/>
      <c r="F108" s="21"/>
      <c r="G108" s="20"/>
      <c r="H108" s="35"/>
      <c r="I108" s="21"/>
      <c r="J108" s="20"/>
      <c r="K108" s="34"/>
      <c r="L108" s="18"/>
      <c r="M108" s="17"/>
      <c r="N108" s="34"/>
      <c r="O108" s="18"/>
    </row>
    <row r="109" spans="1:15" ht="15.75">
      <c r="A109" s="17"/>
      <c r="B109" s="17"/>
      <c r="C109" s="17"/>
      <c r="D109" s="17"/>
      <c r="E109" s="27" t="s">
        <v>18</v>
      </c>
      <c r="F109" s="18"/>
      <c r="G109" s="17"/>
      <c r="H109" s="34"/>
      <c r="I109" s="18"/>
      <c r="J109" s="17"/>
      <c r="K109" s="34"/>
      <c r="L109" s="18"/>
      <c r="M109" s="17"/>
      <c r="N109" s="34"/>
      <c r="O109" s="18"/>
    </row>
    <row r="110" spans="1:15" ht="15.75">
      <c r="A110" s="17"/>
      <c r="B110" s="17"/>
      <c r="C110" s="17"/>
      <c r="D110" s="17"/>
      <c r="E110" s="27" t="s">
        <v>19</v>
      </c>
      <c r="F110" s="18"/>
      <c r="G110" s="17"/>
      <c r="H110" s="34"/>
      <c r="I110" s="18"/>
      <c r="J110" s="17"/>
      <c r="K110" s="34"/>
      <c r="L110" s="18"/>
      <c r="M110" s="17"/>
      <c r="N110" s="34"/>
      <c r="O110" s="18"/>
    </row>
    <row r="111" spans="1:15" ht="15.75">
      <c r="A111" s="17"/>
      <c r="B111" s="17"/>
      <c r="C111" s="22" t="s">
        <v>68</v>
      </c>
      <c r="D111" s="22"/>
      <c r="E111" s="28"/>
      <c r="F111" s="23"/>
      <c r="G111" s="17"/>
      <c r="H111" s="34"/>
      <c r="I111" s="18"/>
      <c r="J111" s="17"/>
      <c r="K111" s="34"/>
      <c r="L111" s="18"/>
      <c r="M111" s="17"/>
      <c r="N111" s="34"/>
      <c r="O111" s="18"/>
    </row>
    <row r="112" spans="1:15" ht="12.75">
      <c r="A112" s="9"/>
      <c r="B112" s="9"/>
      <c r="C112" s="9"/>
      <c r="D112" s="9"/>
      <c r="E112" s="29"/>
      <c r="F112" s="10"/>
      <c r="G112" s="9"/>
      <c r="H112" s="36"/>
      <c r="I112" s="10"/>
      <c r="J112" s="9"/>
      <c r="K112" s="36"/>
      <c r="L112" s="10"/>
      <c r="M112" s="9"/>
      <c r="N112" s="36"/>
      <c r="O112" s="10"/>
    </row>
    <row r="113" spans="1:15" ht="12.75">
      <c r="A113" s="11"/>
      <c r="B113" s="11"/>
      <c r="C113" s="11"/>
      <c r="D113" s="108" t="s">
        <v>5</v>
      </c>
      <c r="E113" s="108"/>
      <c r="F113" s="108"/>
      <c r="G113" s="108" t="s">
        <v>6</v>
      </c>
      <c r="H113" s="108"/>
      <c r="I113" s="108"/>
      <c r="J113" s="108" t="s">
        <v>7</v>
      </c>
      <c r="K113" s="108"/>
      <c r="L113" s="108"/>
      <c r="M113" s="108" t="s">
        <v>5</v>
      </c>
      <c r="N113" s="108"/>
      <c r="O113" s="108"/>
    </row>
    <row r="114" spans="1:15" ht="25.5">
      <c r="A114" s="11" t="s">
        <v>0</v>
      </c>
      <c r="B114" s="11" t="s">
        <v>2</v>
      </c>
      <c r="C114" s="11" t="s">
        <v>4</v>
      </c>
      <c r="D114" s="108" t="s">
        <v>60</v>
      </c>
      <c r="E114" s="108"/>
      <c r="F114" s="108"/>
      <c r="G114" s="108"/>
      <c r="H114" s="108"/>
      <c r="I114" s="108"/>
      <c r="J114" s="108"/>
      <c r="K114" s="108"/>
      <c r="L114" s="108"/>
      <c r="M114" s="108" t="s">
        <v>66</v>
      </c>
      <c r="N114" s="108"/>
      <c r="O114" s="108"/>
    </row>
    <row r="115" spans="1:15" ht="25.5">
      <c r="A115" s="11" t="s">
        <v>1</v>
      </c>
      <c r="B115" s="11" t="s">
        <v>3</v>
      </c>
      <c r="C115" s="12"/>
      <c r="D115" s="11" t="s">
        <v>8</v>
      </c>
      <c r="E115" s="30" t="s">
        <v>9</v>
      </c>
      <c r="F115" s="13" t="s">
        <v>10</v>
      </c>
      <c r="G115" s="11"/>
      <c r="H115" s="37" t="s">
        <v>9</v>
      </c>
      <c r="I115" s="13" t="s">
        <v>10</v>
      </c>
      <c r="J115" s="11" t="s">
        <v>8</v>
      </c>
      <c r="K115" s="37" t="s">
        <v>9</v>
      </c>
      <c r="L115" s="13" t="s">
        <v>10</v>
      </c>
      <c r="M115" s="11" t="s">
        <v>11</v>
      </c>
      <c r="N115" s="37" t="s">
        <v>9</v>
      </c>
      <c r="O115" s="13" t="s">
        <v>10</v>
      </c>
    </row>
    <row r="116" spans="1:15" ht="12.75">
      <c r="A116" s="11">
        <v>1</v>
      </c>
      <c r="B116" s="11" t="s">
        <v>51</v>
      </c>
      <c r="C116" s="41" t="s">
        <v>33</v>
      </c>
      <c r="D116" s="41">
        <v>30</v>
      </c>
      <c r="E116" s="45">
        <v>78.02551</v>
      </c>
      <c r="F116" s="13">
        <v>2340.76</v>
      </c>
      <c r="G116" s="41"/>
      <c r="H116" s="45">
        <v>78.02551</v>
      </c>
      <c r="I116" s="13">
        <f aca="true" t="shared" si="4" ref="I116:I121">G116*H116</f>
        <v>0</v>
      </c>
      <c r="J116" s="11">
        <v>30</v>
      </c>
      <c r="K116" s="45">
        <v>78.02551</v>
      </c>
      <c r="L116" s="13">
        <v>2340.76</v>
      </c>
      <c r="M116" s="11">
        <f aca="true" t="shared" si="5" ref="M116:M121">D116+G116-J116</f>
        <v>0</v>
      </c>
      <c r="N116" s="45">
        <v>78.02551</v>
      </c>
      <c r="O116" s="13">
        <f>F116+I116-L116</f>
        <v>0</v>
      </c>
    </row>
    <row r="117" spans="1:15" ht="12.75">
      <c r="A117" s="11">
        <v>2</v>
      </c>
      <c r="B117" s="11" t="s">
        <v>44</v>
      </c>
      <c r="C117" s="41" t="s">
        <v>27</v>
      </c>
      <c r="D117" s="41">
        <v>180</v>
      </c>
      <c r="E117" s="45">
        <v>0.966853</v>
      </c>
      <c r="F117" s="13">
        <f>D117*E117</f>
        <v>174.03354</v>
      </c>
      <c r="G117" s="41">
        <v>180</v>
      </c>
      <c r="H117" s="45">
        <v>0.966853</v>
      </c>
      <c r="I117" s="13">
        <f t="shared" si="4"/>
        <v>174.03354</v>
      </c>
      <c r="J117" s="11">
        <v>180</v>
      </c>
      <c r="K117" s="45">
        <v>0.966853</v>
      </c>
      <c r="L117" s="13">
        <f>J117*K117</f>
        <v>174.03354</v>
      </c>
      <c r="M117" s="11">
        <f t="shared" si="5"/>
        <v>180</v>
      </c>
      <c r="N117" s="45">
        <v>0.966853</v>
      </c>
      <c r="O117" s="13">
        <f>F117+I117-L117</f>
        <v>174.03354</v>
      </c>
    </row>
    <row r="118" spans="1:15" ht="12.75">
      <c r="A118" s="11">
        <v>3</v>
      </c>
      <c r="B118" s="11" t="s">
        <v>45</v>
      </c>
      <c r="C118" s="41" t="s">
        <v>31</v>
      </c>
      <c r="D118" s="41">
        <v>180</v>
      </c>
      <c r="E118" s="47">
        <v>4.845704</v>
      </c>
      <c r="F118" s="13">
        <f>D118*E118</f>
        <v>872.2267199999999</v>
      </c>
      <c r="G118" s="41">
        <v>180</v>
      </c>
      <c r="H118" s="47">
        <v>4.845704</v>
      </c>
      <c r="I118" s="13">
        <f t="shared" si="4"/>
        <v>872.2267199999999</v>
      </c>
      <c r="J118" s="11">
        <v>180</v>
      </c>
      <c r="K118" s="47">
        <v>4.845704</v>
      </c>
      <c r="L118" s="13">
        <f>J118*K118</f>
        <v>872.2267199999999</v>
      </c>
      <c r="M118" s="11">
        <f t="shared" si="5"/>
        <v>180</v>
      </c>
      <c r="N118" s="47">
        <v>4.845704</v>
      </c>
      <c r="O118" s="13">
        <f>M118*N118</f>
        <v>872.2267199999999</v>
      </c>
    </row>
    <row r="119" spans="1:15" ht="12.75">
      <c r="A119" s="11">
        <v>4</v>
      </c>
      <c r="B119" s="11" t="s">
        <v>42</v>
      </c>
      <c r="C119" s="41" t="s">
        <v>27</v>
      </c>
      <c r="D119" s="41">
        <v>120</v>
      </c>
      <c r="E119" s="45">
        <v>0.627451</v>
      </c>
      <c r="F119" s="13">
        <f>D119*E119</f>
        <v>75.29411999999999</v>
      </c>
      <c r="G119" s="41"/>
      <c r="H119" s="45">
        <v>0.627451</v>
      </c>
      <c r="I119" s="13">
        <f t="shared" si="4"/>
        <v>0</v>
      </c>
      <c r="J119" s="11">
        <v>120</v>
      </c>
      <c r="K119" s="45">
        <v>0.627451</v>
      </c>
      <c r="L119" s="13">
        <f>J119*K119</f>
        <v>75.29411999999999</v>
      </c>
      <c r="M119" s="11">
        <f t="shared" si="5"/>
        <v>0</v>
      </c>
      <c r="N119" s="45">
        <v>0.627451</v>
      </c>
      <c r="O119" s="13">
        <f>F119+I119-L119</f>
        <v>0</v>
      </c>
    </row>
    <row r="120" spans="1:15" ht="12.75">
      <c r="A120" s="11">
        <v>5</v>
      </c>
      <c r="B120" s="11" t="s">
        <v>50</v>
      </c>
      <c r="C120" s="41" t="s">
        <v>48</v>
      </c>
      <c r="D120" s="41">
        <v>60</v>
      </c>
      <c r="E120" s="45">
        <v>18.8809</v>
      </c>
      <c r="F120" s="13">
        <f>D120*E120</f>
        <v>1132.854</v>
      </c>
      <c r="G120" s="41">
        <v>60</v>
      </c>
      <c r="H120" s="45">
        <v>18.8809</v>
      </c>
      <c r="I120" s="13">
        <f t="shared" si="4"/>
        <v>1132.854</v>
      </c>
      <c r="J120" s="11">
        <v>60</v>
      </c>
      <c r="K120" s="45">
        <v>18.8809</v>
      </c>
      <c r="L120" s="13">
        <f>J120*K120</f>
        <v>1132.854</v>
      </c>
      <c r="M120" s="11">
        <f t="shared" si="5"/>
        <v>60</v>
      </c>
      <c r="N120" s="45">
        <v>18.8809</v>
      </c>
      <c r="O120" s="13">
        <f>F120+I120-L120</f>
        <v>1132.854</v>
      </c>
    </row>
    <row r="121" spans="1:15" ht="12.75">
      <c r="A121" s="11">
        <v>6</v>
      </c>
      <c r="B121" s="11" t="s">
        <v>70</v>
      </c>
      <c r="C121" s="41" t="s">
        <v>27</v>
      </c>
      <c r="D121" s="41"/>
      <c r="E121" s="45">
        <v>0.619457</v>
      </c>
      <c r="F121" s="13"/>
      <c r="G121" s="41">
        <v>120</v>
      </c>
      <c r="H121" s="45">
        <v>0.619457</v>
      </c>
      <c r="I121" s="13">
        <f t="shared" si="4"/>
        <v>74.33484</v>
      </c>
      <c r="J121" s="11"/>
      <c r="K121" s="45">
        <v>0.619457</v>
      </c>
      <c r="L121" s="13"/>
      <c r="M121" s="11">
        <f t="shared" si="5"/>
        <v>120</v>
      </c>
      <c r="N121" s="45">
        <v>0.619457</v>
      </c>
      <c r="O121" s="13">
        <f>F121+I121-L121</f>
        <v>74.33484</v>
      </c>
    </row>
    <row r="122" spans="1:15" ht="12.75">
      <c r="A122" s="11"/>
      <c r="B122" s="14" t="s">
        <v>40</v>
      </c>
      <c r="C122" s="14"/>
      <c r="D122" s="14"/>
      <c r="E122" s="31"/>
      <c r="F122" s="15">
        <v>4595.16</v>
      </c>
      <c r="G122" s="14"/>
      <c r="H122" s="38"/>
      <c r="I122" s="15">
        <v>2253.44</v>
      </c>
      <c r="J122" s="14"/>
      <c r="K122" s="38"/>
      <c r="L122" s="15">
        <v>4595.16</v>
      </c>
      <c r="M122" s="14"/>
      <c r="N122" s="38"/>
      <c r="O122" s="16">
        <v>2253.44</v>
      </c>
    </row>
    <row r="123" spans="1:15" ht="12.75">
      <c r="A123" s="5"/>
      <c r="B123" s="7"/>
      <c r="C123" s="7"/>
      <c r="D123" s="7"/>
      <c r="E123" s="32"/>
      <c r="F123" s="6"/>
      <c r="G123" s="7"/>
      <c r="H123" s="39"/>
      <c r="I123" s="6"/>
      <c r="J123" s="7"/>
      <c r="K123" s="39"/>
      <c r="L123" s="6"/>
      <c r="M123" s="7"/>
      <c r="N123" s="39"/>
      <c r="O123" s="6"/>
    </row>
    <row r="124" spans="1:15" ht="15.75">
      <c r="A124" s="17"/>
      <c r="B124" s="1" t="s">
        <v>20</v>
      </c>
      <c r="C124" s="17"/>
      <c r="D124" s="17"/>
      <c r="E124" s="33"/>
      <c r="F124" s="18"/>
      <c r="G124" s="17"/>
      <c r="H124" s="39"/>
      <c r="I124" s="6"/>
      <c r="J124" s="7"/>
      <c r="K124" s="39"/>
      <c r="L124" s="6"/>
      <c r="M124" s="7"/>
      <c r="N124" s="39"/>
      <c r="O124" s="6"/>
    </row>
    <row r="125" spans="1:15" ht="15.75">
      <c r="A125" s="17"/>
      <c r="B125" s="1"/>
      <c r="C125" s="17"/>
      <c r="D125" s="17"/>
      <c r="E125" s="33"/>
      <c r="F125" s="18"/>
      <c r="G125" s="17"/>
      <c r="H125" s="39"/>
      <c r="I125" s="6"/>
      <c r="J125" s="7"/>
      <c r="K125" s="39"/>
      <c r="L125" s="6"/>
      <c r="M125" s="7"/>
      <c r="N125" s="39"/>
      <c r="O125" s="6"/>
    </row>
    <row r="126" spans="1:15" ht="15.75">
      <c r="A126" s="17"/>
      <c r="B126" s="1" t="s">
        <v>21</v>
      </c>
      <c r="C126" s="17"/>
      <c r="D126" s="17"/>
      <c r="E126" s="33"/>
      <c r="F126" s="18"/>
      <c r="G126" s="17"/>
      <c r="H126" s="39"/>
      <c r="I126" s="6"/>
      <c r="J126" s="7"/>
      <c r="K126" s="39"/>
      <c r="L126" s="6"/>
      <c r="M126" s="7"/>
      <c r="N126" s="39"/>
      <c r="O126" s="6"/>
    </row>
    <row r="127" spans="1:15" ht="12.75">
      <c r="A127" s="7"/>
      <c r="B127" s="2"/>
      <c r="C127" s="7"/>
      <c r="D127" s="7"/>
      <c r="E127" s="32"/>
      <c r="F127" s="6"/>
      <c r="G127" s="7"/>
      <c r="H127" s="39"/>
      <c r="I127" s="6"/>
      <c r="J127" s="7"/>
      <c r="K127" s="39"/>
      <c r="L127" s="6"/>
      <c r="M127" s="7"/>
      <c r="N127" s="39"/>
      <c r="O127" s="6"/>
    </row>
    <row r="128" spans="1:15" ht="12.75">
      <c r="A128" s="7"/>
      <c r="B128" s="3" t="s">
        <v>22</v>
      </c>
      <c r="C128" s="7"/>
      <c r="D128" s="7"/>
      <c r="E128" s="32"/>
      <c r="F128" s="6"/>
      <c r="G128" s="7"/>
      <c r="H128" s="39"/>
      <c r="I128" s="6"/>
      <c r="J128" s="7"/>
      <c r="K128" s="39"/>
      <c r="L128" s="6"/>
      <c r="M128" s="7"/>
      <c r="N128" s="39"/>
      <c r="O128" s="6"/>
    </row>
    <row r="129" spans="1:15" ht="12.75">
      <c r="A129" s="7"/>
      <c r="B129" s="3" t="s">
        <v>23</v>
      </c>
      <c r="C129" s="7"/>
      <c r="D129" s="7"/>
      <c r="E129" s="32"/>
      <c r="F129" s="6"/>
      <c r="G129" s="7"/>
      <c r="H129" s="39"/>
      <c r="I129" s="6"/>
      <c r="J129" s="7"/>
      <c r="K129" s="39"/>
      <c r="L129" s="7"/>
      <c r="M129" s="7"/>
      <c r="N129" s="39"/>
      <c r="O129" s="6"/>
    </row>
    <row r="130" spans="1:15" ht="12.75">
      <c r="A130" s="7"/>
      <c r="B130" s="3" t="s">
        <v>24</v>
      </c>
      <c r="C130" s="7"/>
      <c r="D130" s="7"/>
      <c r="E130" s="32"/>
      <c r="F130" s="6"/>
      <c r="G130" s="7"/>
      <c r="H130" s="39"/>
      <c r="I130" s="6"/>
      <c r="J130" s="7"/>
      <c r="K130" s="39"/>
      <c r="L130" s="7"/>
      <c r="M130" s="7"/>
      <c r="N130" s="39"/>
      <c r="O130" s="6"/>
    </row>
    <row r="131" spans="1:15" ht="12" customHeight="1">
      <c r="A131" s="7"/>
      <c r="B131" s="3"/>
      <c r="C131" s="7"/>
      <c r="D131" s="7"/>
      <c r="E131" s="32"/>
      <c r="F131" s="6"/>
      <c r="G131" s="7"/>
      <c r="H131" s="39"/>
      <c r="I131" s="6"/>
      <c r="J131" s="7"/>
      <c r="K131" s="39"/>
      <c r="L131" s="7"/>
      <c r="M131" s="7"/>
      <c r="N131" s="39"/>
      <c r="O131" s="6"/>
    </row>
    <row r="132" spans="1:15" ht="12" customHeight="1">
      <c r="A132" s="7"/>
      <c r="B132" s="3"/>
      <c r="C132" s="7"/>
      <c r="D132" s="7"/>
      <c r="E132" s="32"/>
      <c r="F132" s="6"/>
      <c r="G132" s="7"/>
      <c r="H132" s="39"/>
      <c r="I132" s="6"/>
      <c r="J132" s="7"/>
      <c r="K132" s="39"/>
      <c r="L132" s="7"/>
      <c r="M132" s="7"/>
      <c r="N132" s="39"/>
      <c r="O132" s="6"/>
    </row>
    <row r="133" spans="1:15" ht="12" customHeight="1">
      <c r="A133" s="7"/>
      <c r="B133" s="3"/>
      <c r="C133" s="7"/>
      <c r="D133" s="7"/>
      <c r="E133" s="32"/>
      <c r="F133" s="6"/>
      <c r="G133" s="7"/>
      <c r="H133" s="39"/>
      <c r="I133" s="6"/>
      <c r="J133" s="7"/>
      <c r="K133" s="39"/>
      <c r="L133" s="7"/>
      <c r="M133" s="7"/>
      <c r="N133" s="39"/>
      <c r="O133" s="6"/>
    </row>
    <row r="134" spans="1:15" ht="12" customHeight="1">
      <c r="A134" s="7"/>
      <c r="B134" s="3"/>
      <c r="C134" s="7"/>
      <c r="D134" s="7"/>
      <c r="E134" s="32"/>
      <c r="F134" s="6"/>
      <c r="G134" s="7"/>
      <c r="H134" s="39"/>
      <c r="I134" s="6"/>
      <c r="J134" s="7"/>
      <c r="K134" s="39"/>
      <c r="L134" s="7"/>
      <c r="M134" s="7"/>
      <c r="N134" s="39"/>
      <c r="O134" s="6"/>
    </row>
    <row r="135" spans="1:15" ht="12" customHeight="1">
      <c r="A135" s="7"/>
      <c r="B135" s="3"/>
      <c r="C135" s="7"/>
      <c r="D135" s="7"/>
      <c r="E135" s="32"/>
      <c r="F135" s="6"/>
      <c r="G135" s="7"/>
      <c r="H135" s="39"/>
      <c r="I135" s="6"/>
      <c r="J135" s="7"/>
      <c r="K135" s="39"/>
      <c r="L135" s="7"/>
      <c r="M135" s="7"/>
      <c r="N135" s="39"/>
      <c r="O135" s="6"/>
    </row>
    <row r="136" spans="1:15" ht="15.75">
      <c r="A136" s="17"/>
      <c r="B136" s="17"/>
      <c r="C136" s="17"/>
      <c r="D136" s="17"/>
      <c r="E136" s="24"/>
      <c r="F136" s="18"/>
      <c r="G136" s="17"/>
      <c r="H136" s="34"/>
      <c r="I136" s="19" t="s">
        <v>12</v>
      </c>
      <c r="J136" s="17"/>
      <c r="K136" s="34"/>
      <c r="L136" s="18"/>
      <c r="M136" s="17"/>
      <c r="N136" s="34"/>
      <c r="O136" s="18"/>
    </row>
    <row r="137" spans="1:15" ht="15.75">
      <c r="A137" s="17"/>
      <c r="B137" s="17"/>
      <c r="C137" s="17"/>
      <c r="D137" s="17"/>
      <c r="E137" s="24" t="s">
        <v>13</v>
      </c>
      <c r="F137" s="18"/>
      <c r="G137" s="17"/>
      <c r="H137" s="34"/>
      <c r="I137" s="18"/>
      <c r="J137" s="17"/>
      <c r="K137" s="34"/>
      <c r="L137" s="18"/>
      <c r="M137" s="17"/>
      <c r="N137" s="34"/>
      <c r="O137" s="18"/>
    </row>
    <row r="138" spans="1:15" ht="15.75">
      <c r="A138" s="17"/>
      <c r="B138" s="17"/>
      <c r="C138" s="17"/>
      <c r="D138" s="17"/>
      <c r="E138" s="24" t="s">
        <v>14</v>
      </c>
      <c r="F138" s="18"/>
      <c r="G138" s="17"/>
      <c r="H138" s="34"/>
      <c r="I138" s="18"/>
      <c r="J138" s="17"/>
      <c r="K138" s="34"/>
      <c r="L138" s="18"/>
      <c r="M138" s="17"/>
      <c r="N138" s="34"/>
      <c r="O138" s="18"/>
    </row>
    <row r="139" spans="1:15" ht="15.75">
      <c r="A139" s="17"/>
      <c r="B139" s="17"/>
      <c r="C139" s="17"/>
      <c r="D139" s="17"/>
      <c r="E139" s="24" t="s">
        <v>15</v>
      </c>
      <c r="F139" s="18"/>
      <c r="G139" s="17"/>
      <c r="H139" s="34"/>
      <c r="I139" s="18"/>
      <c r="J139" s="17"/>
      <c r="K139" s="34"/>
      <c r="L139" s="18"/>
      <c r="M139" s="17"/>
      <c r="N139" s="34"/>
      <c r="O139" s="18"/>
    </row>
    <row r="140" spans="1:15" ht="15.75">
      <c r="A140" s="17"/>
      <c r="B140" s="17"/>
      <c r="C140" s="17"/>
      <c r="D140" s="17"/>
      <c r="E140" s="25" t="s">
        <v>16</v>
      </c>
      <c r="F140" s="18"/>
      <c r="G140" s="17"/>
      <c r="H140" s="34"/>
      <c r="I140" s="18"/>
      <c r="J140" s="17"/>
      <c r="K140" s="34"/>
      <c r="L140" s="18"/>
      <c r="M140" s="17"/>
      <c r="N140" s="34"/>
      <c r="O140" s="18"/>
    </row>
    <row r="141" spans="1:15" ht="15.75">
      <c r="A141" s="17"/>
      <c r="B141" s="17"/>
      <c r="C141" s="17"/>
      <c r="D141" s="17"/>
      <c r="E141" s="25" t="s">
        <v>17</v>
      </c>
      <c r="F141" s="18"/>
      <c r="G141" s="17"/>
      <c r="H141" s="34"/>
      <c r="I141" s="18"/>
      <c r="J141" s="17"/>
      <c r="K141" s="34"/>
      <c r="L141" s="18"/>
      <c r="M141" s="17"/>
      <c r="N141" s="34"/>
      <c r="O141" s="18"/>
    </row>
    <row r="142" spans="1:15" ht="15.75">
      <c r="A142" s="17"/>
      <c r="B142" s="20" t="s">
        <v>53</v>
      </c>
      <c r="C142" s="20"/>
      <c r="D142" s="20"/>
      <c r="E142" s="26"/>
      <c r="F142" s="21"/>
      <c r="G142" s="20"/>
      <c r="H142" s="35"/>
      <c r="I142" s="21"/>
      <c r="J142" s="20"/>
      <c r="K142" s="34"/>
      <c r="L142" s="18"/>
      <c r="M142" s="17"/>
      <c r="N142" s="34"/>
      <c r="O142" s="18"/>
    </row>
    <row r="143" spans="1:15" ht="15.75">
      <c r="A143" s="17"/>
      <c r="B143" s="17"/>
      <c r="C143" s="17"/>
      <c r="D143" s="17"/>
      <c r="E143" s="27" t="s">
        <v>18</v>
      </c>
      <c r="F143" s="18"/>
      <c r="G143" s="17"/>
      <c r="H143" s="34"/>
      <c r="I143" s="18"/>
      <c r="J143" s="17"/>
      <c r="K143" s="34"/>
      <c r="L143" s="18"/>
      <c r="M143" s="17"/>
      <c r="N143" s="34"/>
      <c r="O143" s="18"/>
    </row>
    <row r="144" spans="1:15" ht="15.75">
      <c r="A144" s="17"/>
      <c r="B144" s="17"/>
      <c r="C144" s="17"/>
      <c r="D144" s="17"/>
      <c r="E144" s="27" t="s">
        <v>19</v>
      </c>
      <c r="F144" s="18"/>
      <c r="G144" s="17"/>
      <c r="H144" s="34"/>
      <c r="I144" s="18"/>
      <c r="J144" s="17"/>
      <c r="K144" s="34"/>
      <c r="L144" s="18"/>
      <c r="M144" s="17"/>
      <c r="N144" s="34"/>
      <c r="O144" s="18"/>
    </row>
    <row r="145" spans="1:15" ht="15.75">
      <c r="A145" s="17"/>
      <c r="B145" s="17"/>
      <c r="C145" s="22" t="s">
        <v>68</v>
      </c>
      <c r="D145" s="22"/>
      <c r="E145" s="28"/>
      <c r="F145" s="23"/>
      <c r="G145" s="17"/>
      <c r="H145" s="34"/>
      <c r="I145" s="18"/>
      <c r="J145" s="17"/>
      <c r="K145" s="34"/>
      <c r="L145" s="18"/>
      <c r="M145" s="17"/>
      <c r="N145" s="34"/>
      <c r="O145" s="18"/>
    </row>
    <row r="146" spans="1:15" ht="12.75">
      <c r="A146" s="9"/>
      <c r="B146" s="9"/>
      <c r="C146" s="9"/>
      <c r="D146" s="9"/>
      <c r="E146" s="29"/>
      <c r="F146" s="10"/>
      <c r="G146" s="9"/>
      <c r="H146" s="36"/>
      <c r="I146" s="10"/>
      <c r="J146" s="9"/>
      <c r="K146" s="36"/>
      <c r="L146" s="10"/>
      <c r="M146" s="9"/>
      <c r="N146" s="36"/>
      <c r="O146" s="10"/>
    </row>
    <row r="147" spans="1:15" ht="12.75">
      <c r="A147" s="11"/>
      <c r="B147" s="11"/>
      <c r="C147" s="11"/>
      <c r="D147" s="108" t="s">
        <v>5</v>
      </c>
      <c r="E147" s="108"/>
      <c r="F147" s="108"/>
      <c r="G147" s="108" t="s">
        <v>6</v>
      </c>
      <c r="H147" s="108"/>
      <c r="I147" s="108"/>
      <c r="J147" s="108" t="s">
        <v>7</v>
      </c>
      <c r="K147" s="108"/>
      <c r="L147" s="108"/>
      <c r="M147" s="108" t="s">
        <v>5</v>
      </c>
      <c r="N147" s="108"/>
      <c r="O147" s="108"/>
    </row>
    <row r="148" spans="1:15" ht="25.5">
      <c r="A148" s="11" t="s">
        <v>0</v>
      </c>
      <c r="B148" s="11" t="s">
        <v>2</v>
      </c>
      <c r="C148" s="11" t="s">
        <v>4</v>
      </c>
      <c r="D148" s="108" t="s">
        <v>60</v>
      </c>
      <c r="E148" s="108"/>
      <c r="F148" s="108"/>
      <c r="G148" s="108"/>
      <c r="H148" s="108"/>
      <c r="I148" s="108"/>
      <c r="J148" s="108"/>
      <c r="K148" s="108"/>
      <c r="L148" s="108"/>
      <c r="M148" s="108" t="s">
        <v>66</v>
      </c>
      <c r="N148" s="108"/>
      <c r="O148" s="108"/>
    </row>
    <row r="149" spans="1:15" ht="25.5">
      <c r="A149" s="11" t="s">
        <v>1</v>
      </c>
      <c r="B149" s="11" t="s">
        <v>3</v>
      </c>
      <c r="C149" s="12"/>
      <c r="D149" s="11" t="s">
        <v>8</v>
      </c>
      <c r="E149" s="30" t="s">
        <v>9</v>
      </c>
      <c r="F149" s="13" t="s">
        <v>10</v>
      </c>
      <c r="G149" s="11"/>
      <c r="H149" s="37" t="s">
        <v>9</v>
      </c>
      <c r="I149" s="13" t="s">
        <v>10</v>
      </c>
      <c r="J149" s="11" t="s">
        <v>8</v>
      </c>
      <c r="K149" s="37" t="s">
        <v>9</v>
      </c>
      <c r="L149" s="13" t="s">
        <v>10</v>
      </c>
      <c r="M149" s="11" t="s">
        <v>11</v>
      </c>
      <c r="N149" s="37" t="s">
        <v>9</v>
      </c>
      <c r="O149" s="13" t="s">
        <v>10</v>
      </c>
    </row>
    <row r="150" spans="1:15" ht="12.75">
      <c r="A150" s="11">
        <v>1</v>
      </c>
      <c r="B150" s="11" t="s">
        <v>51</v>
      </c>
      <c r="C150" s="41" t="s">
        <v>33</v>
      </c>
      <c r="D150" s="52">
        <v>20</v>
      </c>
      <c r="E150" s="30">
        <v>70.5288</v>
      </c>
      <c r="F150" s="13">
        <f>D150*E150</f>
        <v>1410.576</v>
      </c>
      <c r="G150" s="11">
        <v>30</v>
      </c>
      <c r="H150" s="30">
        <v>70.5288</v>
      </c>
      <c r="I150" s="13">
        <f>G150*H150</f>
        <v>2115.864</v>
      </c>
      <c r="J150" s="11">
        <v>20</v>
      </c>
      <c r="K150" s="30">
        <v>70.5288</v>
      </c>
      <c r="L150" s="13">
        <f>J150*K150</f>
        <v>1410.576</v>
      </c>
      <c r="M150" s="11">
        <f>D150+G150-J150</f>
        <v>30</v>
      </c>
      <c r="N150" s="30">
        <v>70.5288</v>
      </c>
      <c r="O150" s="13">
        <f>M150*N150</f>
        <v>2115.864</v>
      </c>
    </row>
    <row r="151" spans="1:15" ht="12.75">
      <c r="A151" s="11">
        <v>2</v>
      </c>
      <c r="B151" s="11" t="s">
        <v>52</v>
      </c>
      <c r="C151" s="41" t="s">
        <v>27</v>
      </c>
      <c r="D151" s="52">
        <v>840</v>
      </c>
      <c r="E151" s="45">
        <v>0.6756192</v>
      </c>
      <c r="F151" s="13">
        <f>D151*E151</f>
        <v>567.520128</v>
      </c>
      <c r="G151" s="41"/>
      <c r="H151" s="45">
        <v>0.6756192</v>
      </c>
      <c r="I151" s="13">
        <f>G151*H151</f>
        <v>0</v>
      </c>
      <c r="J151" s="11">
        <v>840</v>
      </c>
      <c r="K151" s="45">
        <v>0.6756192</v>
      </c>
      <c r="L151" s="13">
        <f>J151*K151</f>
        <v>567.520128</v>
      </c>
      <c r="M151" s="11">
        <f>D151+G151-J151</f>
        <v>0</v>
      </c>
      <c r="N151" s="45">
        <v>0.6756192</v>
      </c>
      <c r="O151" s="13">
        <f>F151+I151-L151</f>
        <v>0</v>
      </c>
    </row>
    <row r="152" spans="1:15" ht="12.75">
      <c r="A152" s="11">
        <v>3</v>
      </c>
      <c r="B152" s="11" t="s">
        <v>54</v>
      </c>
      <c r="C152" s="41" t="s">
        <v>27</v>
      </c>
      <c r="D152" s="52">
        <v>30</v>
      </c>
      <c r="E152" s="46">
        <v>9.78833</v>
      </c>
      <c r="F152" s="13">
        <f>D152*E152</f>
        <v>293.6499</v>
      </c>
      <c r="G152" s="41"/>
      <c r="H152" s="46">
        <v>9.78833</v>
      </c>
      <c r="I152" s="13">
        <f>G152*H152</f>
        <v>0</v>
      </c>
      <c r="J152" s="11"/>
      <c r="K152" s="46">
        <v>9.78833</v>
      </c>
      <c r="L152" s="13">
        <f>J152*K152</f>
        <v>0</v>
      </c>
      <c r="M152" s="11">
        <f>D152+G152-J152</f>
        <v>30</v>
      </c>
      <c r="N152" s="46">
        <v>9.78833</v>
      </c>
      <c r="O152" s="13">
        <f>F152+I152-L152</f>
        <v>293.6499</v>
      </c>
    </row>
    <row r="153" spans="1:15" ht="12.75">
      <c r="A153" s="11">
        <v>4</v>
      </c>
      <c r="B153" s="11" t="s">
        <v>57</v>
      </c>
      <c r="C153" s="41" t="s">
        <v>27</v>
      </c>
      <c r="D153" s="52">
        <v>240</v>
      </c>
      <c r="E153" s="46">
        <v>0.6756192</v>
      </c>
      <c r="F153" s="13">
        <f>D153*E153</f>
        <v>162.148608</v>
      </c>
      <c r="G153" s="41">
        <v>840</v>
      </c>
      <c r="H153" s="46">
        <v>0.6756192</v>
      </c>
      <c r="I153" s="13">
        <f>G153*H153</f>
        <v>567.520128</v>
      </c>
      <c r="J153" s="11"/>
      <c r="K153" s="46">
        <v>0.6756192</v>
      </c>
      <c r="L153" s="13">
        <f>J153*K153</f>
        <v>0</v>
      </c>
      <c r="M153" s="11">
        <f>D153+G153-J153</f>
        <v>1080</v>
      </c>
      <c r="N153" s="46">
        <v>0.6756192</v>
      </c>
      <c r="O153" s="13">
        <f>F153+I153-L153</f>
        <v>729.668736</v>
      </c>
    </row>
    <row r="154" spans="1:15" ht="12.75">
      <c r="A154" s="11">
        <v>5</v>
      </c>
      <c r="B154" s="11" t="s">
        <v>69</v>
      </c>
      <c r="C154" s="41" t="s">
        <v>27</v>
      </c>
      <c r="D154" s="52"/>
      <c r="E154" s="46">
        <v>1.129913</v>
      </c>
      <c r="F154" s="13"/>
      <c r="G154" s="41">
        <v>600</v>
      </c>
      <c r="H154" s="46">
        <v>1.129913</v>
      </c>
      <c r="I154" s="13">
        <f>G154*H154</f>
        <v>677.9477999999999</v>
      </c>
      <c r="J154" s="11"/>
      <c r="K154" s="46">
        <v>1.129913</v>
      </c>
      <c r="L154" s="13"/>
      <c r="M154" s="11">
        <f>D154+G154-J154</f>
        <v>600</v>
      </c>
      <c r="N154" s="46">
        <v>1.129913</v>
      </c>
      <c r="O154" s="13">
        <f>F154+I154-L154</f>
        <v>677.9477999999999</v>
      </c>
    </row>
    <row r="155" spans="1:15" ht="12.75">
      <c r="A155" s="11"/>
      <c r="B155" s="14" t="s">
        <v>40</v>
      </c>
      <c r="C155" s="14"/>
      <c r="D155" s="14"/>
      <c r="E155" s="31"/>
      <c r="F155" s="15">
        <f>SUM(F150:F153)</f>
        <v>2433.894636</v>
      </c>
      <c r="G155" s="14"/>
      <c r="H155" s="38"/>
      <c r="I155" s="15">
        <f>SUM(I150:I154)</f>
        <v>3361.331928</v>
      </c>
      <c r="J155" s="14"/>
      <c r="K155" s="38"/>
      <c r="L155" s="15">
        <f>SUM(L150:L153)</f>
        <v>1978.0961280000001</v>
      </c>
      <c r="M155" s="14"/>
      <c r="N155" s="38"/>
      <c r="O155" s="16">
        <v>3817.12</v>
      </c>
    </row>
    <row r="156" spans="1:15" ht="12.75">
      <c r="A156" s="5"/>
      <c r="B156" s="7"/>
      <c r="C156" s="7"/>
      <c r="D156" s="7"/>
      <c r="E156" s="32"/>
      <c r="F156" s="6"/>
      <c r="G156" s="7"/>
      <c r="H156" s="39"/>
      <c r="I156" s="6"/>
      <c r="J156" s="7"/>
      <c r="K156" s="39"/>
      <c r="L156" s="6"/>
      <c r="M156" s="7"/>
      <c r="N156" s="39"/>
      <c r="O156" s="6"/>
    </row>
    <row r="157" spans="1:15" ht="15">
      <c r="A157" s="17"/>
      <c r="B157" s="17"/>
      <c r="C157" s="17"/>
      <c r="D157" s="17"/>
      <c r="E157" s="33"/>
      <c r="F157" s="18"/>
      <c r="G157" s="17"/>
      <c r="H157" s="39"/>
      <c r="I157" s="6"/>
      <c r="J157" s="7"/>
      <c r="K157" s="39"/>
      <c r="L157" s="6"/>
      <c r="M157" s="7"/>
      <c r="N157" s="39"/>
      <c r="O157" s="6"/>
    </row>
    <row r="158" spans="1:15" ht="15.75">
      <c r="A158" s="17"/>
      <c r="B158" s="1" t="s">
        <v>20</v>
      </c>
      <c r="C158" s="17"/>
      <c r="D158" s="17"/>
      <c r="E158" s="33"/>
      <c r="F158" s="18"/>
      <c r="G158" s="17"/>
      <c r="H158" s="39"/>
      <c r="I158" s="6"/>
      <c r="J158" s="7"/>
      <c r="K158" s="39"/>
      <c r="L158" s="6"/>
      <c r="M158" s="7"/>
      <c r="N158" s="39"/>
      <c r="O158" s="6"/>
    </row>
    <row r="159" spans="1:15" ht="15.75">
      <c r="A159" s="17"/>
      <c r="B159" s="1"/>
      <c r="C159" s="17"/>
      <c r="D159" s="17"/>
      <c r="E159" s="33"/>
      <c r="F159" s="18"/>
      <c r="G159" s="17"/>
      <c r="H159" s="39"/>
      <c r="I159" s="6"/>
      <c r="J159" s="7"/>
      <c r="K159" s="39"/>
      <c r="L159" s="6"/>
      <c r="M159" s="7"/>
      <c r="N159" s="39"/>
      <c r="O159" s="6"/>
    </row>
    <row r="160" spans="1:15" ht="15.75">
      <c r="A160" s="17"/>
      <c r="B160" s="1" t="s">
        <v>21</v>
      </c>
      <c r="C160" s="17"/>
      <c r="D160" s="17"/>
      <c r="E160" s="33"/>
      <c r="F160" s="18"/>
      <c r="G160" s="17"/>
      <c r="H160" s="39"/>
      <c r="I160" s="6"/>
      <c r="J160" s="7"/>
      <c r="K160" s="39"/>
      <c r="L160" s="6"/>
      <c r="M160" s="7"/>
      <c r="N160" s="39"/>
      <c r="O160" s="6"/>
    </row>
    <row r="161" spans="1:15" ht="12.75">
      <c r="A161" s="7"/>
      <c r="B161" s="2"/>
      <c r="C161" s="7"/>
      <c r="D161" s="7"/>
      <c r="E161" s="32"/>
      <c r="F161" s="6"/>
      <c r="G161" s="7"/>
      <c r="H161" s="39"/>
      <c r="I161" s="6"/>
      <c r="J161" s="7"/>
      <c r="K161" s="39"/>
      <c r="L161" s="6"/>
      <c r="M161" s="7"/>
      <c r="N161" s="39"/>
      <c r="O161" s="6"/>
    </row>
    <row r="162" spans="1:15" ht="12.75">
      <c r="A162" s="7"/>
      <c r="B162" s="3" t="s">
        <v>22</v>
      </c>
      <c r="C162" s="7"/>
      <c r="D162" s="7"/>
      <c r="E162" s="32"/>
      <c r="F162" s="6"/>
      <c r="G162" s="7"/>
      <c r="H162" s="39"/>
      <c r="I162" s="48"/>
      <c r="J162" s="7"/>
      <c r="K162" s="39"/>
      <c r="L162" s="6"/>
      <c r="M162" s="7"/>
      <c r="N162" s="39"/>
      <c r="O162" s="6"/>
    </row>
    <row r="163" spans="1:15" ht="12.75">
      <c r="A163" s="7"/>
      <c r="B163" s="3" t="s">
        <v>23</v>
      </c>
      <c r="C163" s="7"/>
      <c r="D163" s="7"/>
      <c r="E163" s="32"/>
      <c r="F163" s="6"/>
      <c r="G163" s="7"/>
      <c r="H163" s="39"/>
      <c r="I163" s="6"/>
      <c r="J163" s="7"/>
      <c r="K163" s="39"/>
      <c r="L163" s="7"/>
      <c r="M163" s="7"/>
      <c r="N163" s="39"/>
      <c r="O163" s="6"/>
    </row>
    <row r="164" spans="1:15" ht="12.75">
      <c r="A164" s="7"/>
      <c r="B164" s="3" t="s">
        <v>24</v>
      </c>
      <c r="C164" s="7"/>
      <c r="D164" s="7"/>
      <c r="E164" s="32"/>
      <c r="F164" s="6"/>
      <c r="G164" s="7"/>
      <c r="H164" s="39"/>
      <c r="I164" s="6"/>
      <c r="J164" s="7"/>
      <c r="K164" s="39"/>
      <c r="L164" s="7"/>
      <c r="M164" s="7"/>
      <c r="N164" s="39"/>
      <c r="O164" s="6"/>
    </row>
  </sheetData>
  <sheetProtection/>
  <mergeCells count="30">
    <mergeCell ref="D147:F147"/>
    <mergeCell ref="G147:I148"/>
    <mergeCell ref="J147:L148"/>
    <mergeCell ref="M147:O147"/>
    <mergeCell ref="D148:F148"/>
    <mergeCell ref="M148:O148"/>
    <mergeCell ref="D113:F113"/>
    <mergeCell ref="G113:I114"/>
    <mergeCell ref="J113:L114"/>
    <mergeCell ref="M113:O113"/>
    <mergeCell ref="D114:F114"/>
    <mergeCell ref="M114:O114"/>
    <mergeCell ref="D81:F81"/>
    <mergeCell ref="G81:I82"/>
    <mergeCell ref="J81:L82"/>
    <mergeCell ref="M81:O81"/>
    <mergeCell ref="D82:F82"/>
    <mergeCell ref="M82:O82"/>
    <mergeCell ref="D46:F46"/>
    <mergeCell ref="G46:I47"/>
    <mergeCell ref="J46:L47"/>
    <mergeCell ref="M46:O46"/>
    <mergeCell ref="D47:F47"/>
    <mergeCell ref="M47:O47"/>
    <mergeCell ref="D12:F12"/>
    <mergeCell ref="G12:I13"/>
    <mergeCell ref="J12:L13"/>
    <mergeCell ref="M12:O12"/>
    <mergeCell ref="D13:F13"/>
    <mergeCell ref="M13:O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73"/>
  <sheetViews>
    <sheetView zoomScalePageLayoutView="0" workbookViewId="0" topLeftCell="A1">
      <selection activeCell="A1" sqref="A1:O169"/>
    </sheetView>
  </sheetViews>
  <sheetFormatPr defaultColWidth="9.00390625" defaultRowHeight="12.75"/>
  <cols>
    <col min="1" max="1" width="4.75390625" style="0" customWidth="1"/>
    <col min="2" max="2" width="18.625" style="0" customWidth="1"/>
    <col min="3" max="3" width="7.00390625" style="0" customWidth="1"/>
    <col min="4" max="4" width="7.375" style="0" customWidth="1"/>
    <col min="7" max="7" width="7.00390625" style="0" customWidth="1"/>
    <col min="10" max="10" width="7.00390625" style="0" customWidth="1"/>
    <col min="11" max="11" width="8.375" style="0" customWidth="1"/>
    <col min="13" max="13" width="8.125" style="0" customWidth="1"/>
    <col min="14" max="14" width="8.00390625" style="0" customWidth="1"/>
  </cols>
  <sheetData>
    <row r="1" spans="1:15" ht="15.75">
      <c r="A1" s="17"/>
      <c r="B1" s="17"/>
      <c r="C1" s="17"/>
      <c r="D1" s="17"/>
      <c r="E1" s="24"/>
      <c r="F1" s="18"/>
      <c r="G1" s="17"/>
      <c r="H1" s="34"/>
      <c r="I1" s="19" t="s">
        <v>12</v>
      </c>
      <c r="J1" s="17"/>
      <c r="K1" s="34"/>
      <c r="L1" s="18"/>
      <c r="M1" s="17"/>
      <c r="N1" s="34"/>
      <c r="O1" s="18"/>
    </row>
    <row r="2" spans="1:15" ht="15.75">
      <c r="A2" s="17"/>
      <c r="B2" s="17"/>
      <c r="C2" s="17"/>
      <c r="D2" s="17"/>
      <c r="E2" s="24" t="s">
        <v>13</v>
      </c>
      <c r="F2" s="18"/>
      <c r="G2" s="17"/>
      <c r="H2" s="34"/>
      <c r="I2" s="18"/>
      <c r="J2" s="17"/>
      <c r="K2" s="34"/>
      <c r="L2" s="18"/>
      <c r="M2" s="17"/>
      <c r="N2" s="34"/>
      <c r="O2" s="18"/>
    </row>
    <row r="3" spans="1:15" ht="15.75">
      <c r="A3" s="17"/>
      <c r="B3" s="17"/>
      <c r="C3" s="17"/>
      <c r="D3" s="17"/>
      <c r="E3" s="24" t="s">
        <v>14</v>
      </c>
      <c r="F3" s="18"/>
      <c r="G3" s="17"/>
      <c r="H3" s="34"/>
      <c r="I3" s="18"/>
      <c r="J3" s="17"/>
      <c r="K3" s="34"/>
      <c r="L3" s="18"/>
      <c r="M3" s="17"/>
      <c r="N3" s="34"/>
      <c r="O3" s="18"/>
    </row>
    <row r="4" spans="1:15" ht="15.75">
      <c r="A4" s="17"/>
      <c r="B4" s="17"/>
      <c r="C4" s="17"/>
      <c r="D4" s="17"/>
      <c r="E4" s="24" t="s">
        <v>15</v>
      </c>
      <c r="F4" s="18"/>
      <c r="G4" s="17"/>
      <c r="H4" s="34"/>
      <c r="I4" s="18"/>
      <c r="J4" s="17"/>
      <c r="K4" s="34"/>
      <c r="L4" s="18"/>
      <c r="M4" s="17"/>
      <c r="N4" s="34"/>
      <c r="O4" s="18"/>
    </row>
    <row r="5" spans="1:15" ht="15.75">
      <c r="A5" s="17"/>
      <c r="B5" s="17"/>
      <c r="C5" s="17"/>
      <c r="D5" s="17"/>
      <c r="E5" s="25" t="s">
        <v>16</v>
      </c>
      <c r="F5" s="18"/>
      <c r="G5" s="17"/>
      <c r="H5" s="34"/>
      <c r="I5" s="18"/>
      <c r="J5" s="17"/>
      <c r="K5" s="34"/>
      <c r="L5" s="18"/>
      <c r="M5" s="17"/>
      <c r="N5" s="34"/>
      <c r="O5" s="18"/>
    </row>
    <row r="6" spans="1:15" ht="15.75">
      <c r="A6" s="17"/>
      <c r="B6" s="17"/>
      <c r="C6" s="17"/>
      <c r="D6" s="17"/>
      <c r="E6" s="25" t="s">
        <v>17</v>
      </c>
      <c r="F6" s="18"/>
      <c r="G6" s="17"/>
      <c r="H6" s="34"/>
      <c r="I6" s="18"/>
      <c r="J6" s="17"/>
      <c r="K6" s="34"/>
      <c r="L6" s="18"/>
      <c r="M6" s="17"/>
      <c r="N6" s="34"/>
      <c r="O6" s="18"/>
    </row>
    <row r="7" spans="1:15" ht="15.75">
      <c r="A7" s="17"/>
      <c r="B7" s="20" t="s">
        <v>81</v>
      </c>
      <c r="C7" s="20"/>
      <c r="D7" s="20"/>
      <c r="E7" s="26"/>
      <c r="F7" s="21"/>
      <c r="G7" s="20"/>
      <c r="H7" s="35"/>
      <c r="I7" s="21"/>
      <c r="J7" s="20"/>
      <c r="K7" s="34"/>
      <c r="L7" s="18"/>
      <c r="M7" s="17"/>
      <c r="N7" s="34"/>
      <c r="O7" s="18"/>
    </row>
    <row r="8" spans="1:15" ht="15.75">
      <c r="A8" s="17"/>
      <c r="B8" s="17"/>
      <c r="C8" s="17"/>
      <c r="D8" s="17"/>
      <c r="E8" s="27" t="s">
        <v>18</v>
      </c>
      <c r="F8" s="18"/>
      <c r="G8" s="17"/>
      <c r="H8" s="34"/>
      <c r="I8" s="18"/>
      <c r="J8" s="17"/>
      <c r="K8" s="34"/>
      <c r="L8" s="18"/>
      <c r="M8" s="17"/>
      <c r="N8" s="34"/>
      <c r="O8" s="18"/>
    </row>
    <row r="9" spans="1:15" ht="15.75">
      <c r="A9" s="17"/>
      <c r="B9" s="17"/>
      <c r="C9" s="17"/>
      <c r="D9" s="17"/>
      <c r="E9" s="27" t="s">
        <v>19</v>
      </c>
      <c r="F9" s="18"/>
      <c r="G9" s="17"/>
      <c r="H9" s="34"/>
      <c r="I9" s="18"/>
      <c r="J9" s="17"/>
      <c r="K9" s="34"/>
      <c r="L9" s="18"/>
      <c r="M9" s="17"/>
      <c r="N9" s="34"/>
      <c r="O9" s="18"/>
    </row>
    <row r="10" spans="1:15" ht="15.75">
      <c r="A10" s="17"/>
      <c r="B10" s="17"/>
      <c r="C10" s="22" t="s">
        <v>74</v>
      </c>
      <c r="D10" s="22"/>
      <c r="E10" s="28"/>
      <c r="F10" s="23"/>
      <c r="G10" s="17"/>
      <c r="H10" s="34"/>
      <c r="I10" s="18"/>
      <c r="J10" s="17"/>
      <c r="K10" s="34"/>
      <c r="L10" s="18"/>
      <c r="M10" s="17"/>
      <c r="N10" s="34"/>
      <c r="O10" s="18"/>
    </row>
    <row r="11" spans="1:15" ht="12.75">
      <c r="A11" s="9"/>
      <c r="B11" s="9"/>
      <c r="C11" s="9"/>
      <c r="D11" s="9"/>
      <c r="E11" s="29"/>
      <c r="F11" s="10"/>
      <c r="G11" s="9"/>
      <c r="H11" s="36"/>
      <c r="I11" s="10"/>
      <c r="J11" s="9"/>
      <c r="K11" s="36"/>
      <c r="L11" s="10"/>
      <c r="M11" s="9"/>
      <c r="N11" s="36"/>
      <c r="O11" s="10"/>
    </row>
    <row r="12" spans="1:15" ht="12.75">
      <c r="A12" s="11"/>
      <c r="B12" s="11"/>
      <c r="C12" s="11"/>
      <c r="D12" s="108" t="s">
        <v>5</v>
      </c>
      <c r="E12" s="108"/>
      <c r="F12" s="108"/>
      <c r="G12" s="108" t="s">
        <v>6</v>
      </c>
      <c r="H12" s="108"/>
      <c r="I12" s="108"/>
      <c r="J12" s="108" t="s">
        <v>7</v>
      </c>
      <c r="K12" s="108"/>
      <c r="L12" s="108"/>
      <c r="M12" s="108" t="s">
        <v>5</v>
      </c>
      <c r="N12" s="108"/>
      <c r="O12" s="108"/>
    </row>
    <row r="13" spans="1:15" ht="16.5" customHeight="1">
      <c r="A13" s="11" t="s">
        <v>0</v>
      </c>
      <c r="B13" s="11" t="s">
        <v>2</v>
      </c>
      <c r="C13" s="11" t="s">
        <v>4</v>
      </c>
      <c r="D13" s="108" t="s">
        <v>66</v>
      </c>
      <c r="E13" s="108"/>
      <c r="F13" s="108"/>
      <c r="G13" s="108"/>
      <c r="H13" s="108"/>
      <c r="I13" s="108"/>
      <c r="J13" s="108"/>
      <c r="K13" s="108"/>
      <c r="L13" s="108"/>
      <c r="M13" s="108" t="s">
        <v>75</v>
      </c>
      <c r="N13" s="108"/>
      <c r="O13" s="108"/>
    </row>
    <row r="14" spans="1:15" ht="18.75" customHeight="1">
      <c r="A14" s="11" t="s">
        <v>1</v>
      </c>
      <c r="B14" s="11" t="s">
        <v>3</v>
      </c>
      <c r="C14" s="12"/>
      <c r="D14" s="11" t="s">
        <v>8</v>
      </c>
      <c r="E14" s="30" t="s">
        <v>9</v>
      </c>
      <c r="F14" s="13" t="s">
        <v>10</v>
      </c>
      <c r="G14" s="11" t="s">
        <v>8</v>
      </c>
      <c r="H14" s="37" t="s">
        <v>9</v>
      </c>
      <c r="I14" s="13" t="s">
        <v>10</v>
      </c>
      <c r="J14" s="11" t="s">
        <v>8</v>
      </c>
      <c r="K14" s="37" t="s">
        <v>9</v>
      </c>
      <c r="L14" s="13" t="s">
        <v>10</v>
      </c>
      <c r="M14" s="11" t="s">
        <v>11</v>
      </c>
      <c r="N14" s="37" t="s">
        <v>9</v>
      </c>
      <c r="O14" s="13" t="s">
        <v>10</v>
      </c>
    </row>
    <row r="15" spans="1:15" ht="15" customHeight="1">
      <c r="A15" s="11">
        <v>1</v>
      </c>
      <c r="B15" s="11" t="s">
        <v>28</v>
      </c>
      <c r="C15" s="11" t="s">
        <v>27</v>
      </c>
      <c r="D15" s="11">
        <v>1470</v>
      </c>
      <c r="E15" s="30">
        <v>0.039</v>
      </c>
      <c r="F15" s="13">
        <f>D15*E15</f>
        <v>57.33</v>
      </c>
      <c r="G15" s="11"/>
      <c r="H15" s="37">
        <v>0.039</v>
      </c>
      <c r="I15" s="13">
        <f>G15*H15</f>
        <v>0</v>
      </c>
      <c r="J15" s="11">
        <v>180</v>
      </c>
      <c r="K15" s="37">
        <v>0.039</v>
      </c>
      <c r="L15" s="13">
        <f>J15*K15</f>
        <v>7.02</v>
      </c>
      <c r="M15" s="11">
        <f>D15+G15-J15</f>
        <v>1290</v>
      </c>
      <c r="N15" s="37">
        <v>0.039</v>
      </c>
      <c r="O15" s="13">
        <f>F15+I15-L15</f>
        <v>50.31</v>
      </c>
    </row>
    <row r="16" spans="1:15" ht="15" customHeight="1">
      <c r="A16" s="11">
        <v>2</v>
      </c>
      <c r="B16" s="11" t="s">
        <v>29</v>
      </c>
      <c r="C16" s="11" t="s">
        <v>27</v>
      </c>
      <c r="D16" s="11">
        <v>2140</v>
      </c>
      <c r="E16" s="30">
        <v>0.24</v>
      </c>
      <c r="F16" s="13">
        <f>D16*E16</f>
        <v>513.6</v>
      </c>
      <c r="G16" s="11">
        <v>1000</v>
      </c>
      <c r="H16" s="37">
        <v>0.24</v>
      </c>
      <c r="I16" s="13">
        <f>G16*H16</f>
        <v>240</v>
      </c>
      <c r="J16" s="11">
        <v>990</v>
      </c>
      <c r="K16" s="37">
        <v>0.24</v>
      </c>
      <c r="L16" s="13">
        <f>J16*K16</f>
        <v>237.6</v>
      </c>
      <c r="M16" s="11">
        <f>D16+G16-J16</f>
        <v>2150</v>
      </c>
      <c r="N16" s="37">
        <v>0.24</v>
      </c>
      <c r="O16" s="13">
        <f>F16+I16-L16</f>
        <v>516</v>
      </c>
    </row>
    <row r="17" spans="1:15" ht="13.5" customHeight="1">
      <c r="A17" s="11">
        <v>3</v>
      </c>
      <c r="B17" s="11" t="s">
        <v>32</v>
      </c>
      <c r="C17" s="11" t="s">
        <v>30</v>
      </c>
      <c r="D17" s="11">
        <v>355</v>
      </c>
      <c r="E17" s="37">
        <v>0.893</v>
      </c>
      <c r="F17" s="13">
        <v>316.93</v>
      </c>
      <c r="G17" s="11"/>
      <c r="H17" s="37">
        <v>0.893</v>
      </c>
      <c r="I17" s="13"/>
      <c r="J17" s="11">
        <v>50</v>
      </c>
      <c r="K17" s="37">
        <v>0.893</v>
      </c>
      <c r="L17" s="13">
        <f>J17*K17</f>
        <v>44.65</v>
      </c>
      <c r="M17" s="11">
        <f>D17+G17-J17</f>
        <v>305</v>
      </c>
      <c r="N17" s="37">
        <v>0.893</v>
      </c>
      <c r="O17" s="13">
        <f>F17+I17-L17</f>
        <v>272.28000000000003</v>
      </c>
    </row>
    <row r="18" spans="1:15" ht="12.75">
      <c r="A18" s="11"/>
      <c r="B18" s="14" t="s">
        <v>40</v>
      </c>
      <c r="C18" s="14"/>
      <c r="D18" s="14" t="s">
        <v>25</v>
      </c>
      <c r="E18" s="31"/>
      <c r="F18" s="15">
        <f>SUM(F15:F17)</f>
        <v>887.8600000000001</v>
      </c>
      <c r="G18" s="14"/>
      <c r="H18" s="38"/>
      <c r="I18" s="15">
        <f>SUM(I15:I17)</f>
        <v>240</v>
      </c>
      <c r="J18" s="14"/>
      <c r="K18" s="38"/>
      <c r="L18" s="15">
        <f>SUM(L15:L17)</f>
        <v>289.27</v>
      </c>
      <c r="M18" s="14"/>
      <c r="N18" s="38"/>
      <c r="O18" s="15">
        <f>SUM(O15:O17)</f>
        <v>838.5899999999999</v>
      </c>
    </row>
    <row r="19" spans="1:15" ht="12.75">
      <c r="A19" s="5"/>
      <c r="B19" s="7"/>
      <c r="C19" s="7"/>
      <c r="D19" s="7"/>
      <c r="E19" s="32"/>
      <c r="F19" s="6"/>
      <c r="G19" s="7"/>
      <c r="H19" s="39"/>
      <c r="I19" s="6"/>
      <c r="J19" s="7"/>
      <c r="K19" s="39"/>
      <c r="L19" s="6"/>
      <c r="M19" s="7"/>
      <c r="N19" s="39"/>
      <c r="O19" s="6"/>
    </row>
    <row r="20" spans="1:15" ht="12.75">
      <c r="A20" s="5"/>
      <c r="B20" s="7"/>
      <c r="C20" s="7"/>
      <c r="D20" s="7"/>
      <c r="E20" s="32"/>
      <c r="F20" s="6"/>
      <c r="G20" s="7"/>
      <c r="H20" s="39"/>
      <c r="I20" s="6"/>
      <c r="J20" s="7"/>
      <c r="K20" s="39"/>
      <c r="L20" s="6"/>
      <c r="M20" s="7"/>
      <c r="N20" s="39"/>
      <c r="O20" s="6"/>
    </row>
    <row r="21" spans="1:15" ht="12.75">
      <c r="A21" s="5"/>
      <c r="B21" s="7"/>
      <c r="C21" s="7"/>
      <c r="D21" s="7"/>
      <c r="E21" s="32"/>
      <c r="F21" s="6"/>
      <c r="G21" s="7"/>
      <c r="H21" s="39"/>
      <c r="I21" s="6"/>
      <c r="J21" s="7"/>
      <c r="K21" s="39"/>
      <c r="L21" s="6"/>
      <c r="M21" s="7"/>
      <c r="N21" s="39"/>
      <c r="O21" s="6"/>
    </row>
    <row r="22" spans="1:15" ht="12.75">
      <c r="A22" s="7"/>
      <c r="B22" s="7"/>
      <c r="C22" s="7"/>
      <c r="D22" s="7"/>
      <c r="E22" s="32"/>
      <c r="F22" s="6"/>
      <c r="G22" s="7"/>
      <c r="H22" s="39"/>
      <c r="I22" s="6"/>
      <c r="J22" s="7"/>
      <c r="K22" s="39"/>
      <c r="L22" s="6"/>
      <c r="M22" s="7"/>
      <c r="N22" s="39"/>
      <c r="O22" s="6"/>
    </row>
    <row r="23" spans="1:15" ht="15.75">
      <c r="A23" s="7"/>
      <c r="B23" s="1" t="s">
        <v>20</v>
      </c>
      <c r="C23" s="17"/>
      <c r="D23" s="17"/>
      <c r="E23" s="33"/>
      <c r="F23" s="18"/>
      <c r="G23" s="7"/>
      <c r="H23" s="39"/>
      <c r="I23" s="6"/>
      <c r="J23" s="7"/>
      <c r="K23" s="39"/>
      <c r="L23" s="6"/>
      <c r="M23" s="7"/>
      <c r="N23" s="39"/>
      <c r="O23" s="6"/>
    </row>
    <row r="24" spans="1:15" ht="15.75">
      <c r="A24" s="7"/>
      <c r="B24" s="1"/>
      <c r="C24" s="17"/>
      <c r="D24" s="17"/>
      <c r="E24" s="33"/>
      <c r="F24" s="18"/>
      <c r="G24" s="7"/>
      <c r="H24" s="39"/>
      <c r="I24" s="6"/>
      <c r="J24" s="7"/>
      <c r="K24" s="39"/>
      <c r="L24" s="6"/>
      <c r="M24" s="7"/>
      <c r="N24" s="39"/>
      <c r="O24" s="6"/>
    </row>
    <row r="25" spans="1:15" ht="15.75">
      <c r="A25" s="7"/>
      <c r="B25" s="1" t="s">
        <v>21</v>
      </c>
      <c r="C25" s="17"/>
      <c r="D25" s="17"/>
      <c r="E25" s="33"/>
      <c r="F25" s="18"/>
      <c r="G25" s="7"/>
      <c r="H25" s="39"/>
      <c r="I25" s="6"/>
      <c r="J25" s="7"/>
      <c r="K25" s="39"/>
      <c r="L25" s="6"/>
      <c r="M25" s="7"/>
      <c r="N25" s="39"/>
      <c r="O25" s="6"/>
    </row>
    <row r="26" spans="1:15" ht="15.75">
      <c r="A26" s="7"/>
      <c r="B26" s="1"/>
      <c r="C26" s="17"/>
      <c r="D26" s="17"/>
      <c r="E26" s="33"/>
      <c r="F26" s="18"/>
      <c r="G26" s="7"/>
      <c r="H26" s="39"/>
      <c r="I26" s="6"/>
      <c r="J26" s="7"/>
      <c r="K26" s="39"/>
      <c r="L26" s="6"/>
      <c r="M26" s="7"/>
      <c r="N26" s="39"/>
      <c r="O26" s="6"/>
    </row>
    <row r="27" spans="1:15" ht="12.75">
      <c r="A27" s="7"/>
      <c r="B27" s="3" t="s">
        <v>22</v>
      </c>
      <c r="C27" s="7"/>
      <c r="D27" s="7"/>
      <c r="E27" s="32"/>
      <c r="F27" s="6"/>
      <c r="G27" s="7"/>
      <c r="H27" s="39"/>
      <c r="I27" s="6"/>
      <c r="J27" s="7"/>
      <c r="K27" s="39"/>
      <c r="L27" s="6"/>
      <c r="M27" s="7"/>
      <c r="N27" s="39"/>
      <c r="O27" s="6"/>
    </row>
    <row r="28" spans="1:15" ht="12.75">
      <c r="A28" s="7"/>
      <c r="B28" s="3" t="s">
        <v>23</v>
      </c>
      <c r="C28" s="7"/>
      <c r="D28" s="7"/>
      <c r="E28" s="32"/>
      <c r="F28" s="6"/>
      <c r="G28" s="7"/>
      <c r="H28" s="39"/>
      <c r="I28" s="6"/>
      <c r="J28" s="7"/>
      <c r="K28" s="39"/>
      <c r="L28" s="7"/>
      <c r="M28" s="7"/>
      <c r="N28" s="39"/>
      <c r="O28" s="6"/>
    </row>
    <row r="29" spans="1:15" ht="12.75">
      <c r="A29" s="7"/>
      <c r="B29" s="3" t="s">
        <v>24</v>
      </c>
      <c r="C29" s="7"/>
      <c r="D29" s="7"/>
      <c r="E29" s="32"/>
      <c r="F29" s="6"/>
      <c r="G29" s="7"/>
      <c r="H29" s="39"/>
      <c r="I29" s="6"/>
      <c r="J29" s="7"/>
      <c r="K29" s="39"/>
      <c r="L29" s="7"/>
      <c r="M29" s="7"/>
      <c r="N29" s="39"/>
      <c r="O29" s="6"/>
    </row>
    <row r="30" spans="1:15" ht="12.75">
      <c r="A30" s="7"/>
      <c r="B30" s="7"/>
      <c r="C30" s="7"/>
      <c r="D30" s="7"/>
      <c r="E30" s="32"/>
      <c r="F30" s="7"/>
      <c r="G30" s="7"/>
      <c r="H30" s="39"/>
      <c r="I30" s="7"/>
      <c r="J30" s="7"/>
      <c r="K30" s="39"/>
      <c r="L30" s="7"/>
      <c r="M30" s="7"/>
      <c r="N30" s="39"/>
      <c r="O30" s="6"/>
    </row>
    <row r="31" spans="1:15" ht="12.75">
      <c r="A31" s="7"/>
      <c r="B31" s="7"/>
      <c r="C31" s="7"/>
      <c r="D31" s="7"/>
      <c r="E31" s="32"/>
      <c r="F31" s="7"/>
      <c r="G31" s="7"/>
      <c r="H31" s="39"/>
      <c r="I31" s="7"/>
      <c r="J31" s="7"/>
      <c r="K31" s="39"/>
      <c r="L31" s="7"/>
      <c r="M31" s="7"/>
      <c r="N31" s="39"/>
      <c r="O31" s="6"/>
    </row>
    <row r="32" spans="1:15" ht="12.75">
      <c r="A32" s="7"/>
      <c r="B32" s="7"/>
      <c r="C32" s="7"/>
      <c r="D32" s="7"/>
      <c r="E32" s="32"/>
      <c r="F32" s="7"/>
      <c r="G32" s="7"/>
      <c r="H32" s="39"/>
      <c r="I32" s="7"/>
      <c r="J32" s="7"/>
      <c r="K32" s="39"/>
      <c r="L32" s="7"/>
      <c r="M32" s="7"/>
      <c r="N32" s="39"/>
      <c r="O32" s="6"/>
    </row>
    <row r="33" spans="1:15" ht="12.75">
      <c r="A33" s="7"/>
      <c r="B33" s="7"/>
      <c r="C33" s="7"/>
      <c r="D33" s="7"/>
      <c r="E33" s="32"/>
      <c r="F33" s="7"/>
      <c r="G33" s="7"/>
      <c r="H33" s="39"/>
      <c r="I33" s="7"/>
      <c r="J33" s="7"/>
      <c r="K33" s="39"/>
      <c r="L33" s="7"/>
      <c r="M33" s="7"/>
      <c r="N33" s="39"/>
      <c r="O33" s="6"/>
    </row>
    <row r="34" spans="1:15" ht="12.75">
      <c r="A34" s="7"/>
      <c r="B34" s="7"/>
      <c r="C34" s="7"/>
      <c r="D34" s="7"/>
      <c r="E34" s="32"/>
      <c r="F34" s="7"/>
      <c r="G34" s="7"/>
      <c r="H34" s="39"/>
      <c r="I34" s="7"/>
      <c r="J34" s="7"/>
      <c r="K34" s="39"/>
      <c r="L34" s="7"/>
      <c r="M34" s="7"/>
      <c r="N34" s="39"/>
      <c r="O34" s="6"/>
    </row>
    <row r="35" spans="1:15" ht="15.75">
      <c r="A35" s="17"/>
      <c r="B35" s="17"/>
      <c r="C35" s="17"/>
      <c r="D35" s="17"/>
      <c r="E35" s="24"/>
      <c r="F35" s="18"/>
      <c r="G35" s="17"/>
      <c r="H35" s="34"/>
      <c r="I35" s="19" t="s">
        <v>12</v>
      </c>
      <c r="J35" s="17"/>
      <c r="K35" s="34"/>
      <c r="L35" s="18"/>
      <c r="M35" s="17"/>
      <c r="N35" s="34"/>
      <c r="O35" s="18"/>
    </row>
    <row r="36" spans="1:15" ht="15.75">
      <c r="A36" s="17"/>
      <c r="B36" s="17"/>
      <c r="C36" s="17"/>
      <c r="D36" s="17"/>
      <c r="E36" s="24" t="s">
        <v>13</v>
      </c>
      <c r="F36" s="18"/>
      <c r="G36" s="17"/>
      <c r="H36" s="34"/>
      <c r="I36" s="18"/>
      <c r="J36" s="17"/>
      <c r="K36" s="34"/>
      <c r="L36" s="18"/>
      <c r="M36" s="17"/>
      <c r="N36" s="34"/>
      <c r="O36" s="18"/>
    </row>
    <row r="37" spans="1:15" ht="15.75">
      <c r="A37" s="17"/>
      <c r="B37" s="17"/>
      <c r="C37" s="17"/>
      <c r="D37" s="17"/>
      <c r="E37" s="24" t="s">
        <v>14</v>
      </c>
      <c r="F37" s="18"/>
      <c r="G37" s="17"/>
      <c r="H37" s="34"/>
      <c r="I37" s="18"/>
      <c r="J37" s="17"/>
      <c r="K37" s="34"/>
      <c r="L37" s="18"/>
      <c r="M37" s="17"/>
      <c r="N37" s="34"/>
      <c r="O37" s="18"/>
    </row>
    <row r="38" spans="1:15" ht="15.75">
      <c r="A38" s="17"/>
      <c r="B38" s="17"/>
      <c r="C38" s="17"/>
      <c r="D38" s="17"/>
      <c r="E38" s="24" t="s">
        <v>15</v>
      </c>
      <c r="F38" s="18"/>
      <c r="G38" s="17"/>
      <c r="H38" s="34"/>
      <c r="I38" s="18"/>
      <c r="J38" s="17"/>
      <c r="K38" s="34"/>
      <c r="L38" s="18"/>
      <c r="M38" s="17"/>
      <c r="N38" s="34"/>
      <c r="O38" s="18"/>
    </row>
    <row r="39" spans="1:15" ht="15.75">
      <c r="A39" s="17"/>
      <c r="B39" s="17"/>
      <c r="C39" s="17"/>
      <c r="D39" s="17"/>
      <c r="E39" s="25" t="s">
        <v>16</v>
      </c>
      <c r="F39" s="18"/>
      <c r="G39" s="17"/>
      <c r="H39" s="34"/>
      <c r="I39" s="18"/>
      <c r="J39" s="17"/>
      <c r="K39" s="34"/>
      <c r="L39" s="18"/>
      <c r="M39" s="17"/>
      <c r="N39" s="34"/>
      <c r="O39" s="18"/>
    </row>
    <row r="40" spans="1:15" ht="15.75">
      <c r="A40" s="17"/>
      <c r="B40" s="17"/>
      <c r="C40" s="17"/>
      <c r="D40" s="17"/>
      <c r="E40" s="25" t="s">
        <v>17</v>
      </c>
      <c r="F40" s="18"/>
      <c r="G40" s="17"/>
      <c r="H40" s="34"/>
      <c r="I40" s="18"/>
      <c r="J40" s="17"/>
      <c r="K40" s="34"/>
      <c r="L40" s="18"/>
      <c r="M40" s="17"/>
      <c r="N40" s="34"/>
      <c r="O40" s="18"/>
    </row>
    <row r="41" spans="1:15" ht="15.75">
      <c r="A41" s="17"/>
      <c r="B41" s="20" t="s">
        <v>80</v>
      </c>
      <c r="C41" s="20"/>
      <c r="D41" s="20"/>
      <c r="E41" s="26"/>
      <c r="F41" s="21"/>
      <c r="G41" s="20"/>
      <c r="H41" s="35"/>
      <c r="I41" s="21"/>
      <c r="J41" s="20"/>
      <c r="K41" s="34"/>
      <c r="L41" s="18"/>
      <c r="M41" s="17"/>
      <c r="N41" s="34"/>
      <c r="O41" s="18"/>
    </row>
    <row r="42" spans="1:15" ht="15.75">
      <c r="A42" s="17"/>
      <c r="B42" s="17"/>
      <c r="C42" s="17"/>
      <c r="D42" s="17"/>
      <c r="E42" s="27" t="s">
        <v>18</v>
      </c>
      <c r="F42" s="18"/>
      <c r="G42" s="17"/>
      <c r="H42" s="34"/>
      <c r="I42" s="18"/>
      <c r="J42" s="17"/>
      <c r="K42" s="34"/>
      <c r="L42" s="18"/>
      <c r="M42" s="17"/>
      <c r="N42" s="34"/>
      <c r="O42" s="18"/>
    </row>
    <row r="43" spans="1:15" ht="15.75">
      <c r="A43" s="17"/>
      <c r="B43" s="17"/>
      <c r="C43" s="17"/>
      <c r="D43" s="17"/>
      <c r="E43" s="27" t="s">
        <v>19</v>
      </c>
      <c r="F43" s="18"/>
      <c r="G43" s="17"/>
      <c r="H43" s="34"/>
      <c r="I43" s="18"/>
      <c r="J43" s="17"/>
      <c r="K43" s="34"/>
      <c r="L43" s="18"/>
      <c r="M43" s="17"/>
      <c r="N43" s="34"/>
      <c r="O43" s="18"/>
    </row>
    <row r="44" spans="1:15" ht="15.75">
      <c r="A44" s="17"/>
      <c r="B44" s="17"/>
      <c r="C44" s="22" t="s">
        <v>76</v>
      </c>
      <c r="D44" s="22"/>
      <c r="E44" s="28"/>
      <c r="F44" s="23"/>
      <c r="G44" s="17"/>
      <c r="H44" s="34"/>
      <c r="I44" s="18"/>
      <c r="J44" s="17"/>
      <c r="K44" s="34"/>
      <c r="L44" s="18"/>
      <c r="M44" s="17"/>
      <c r="N44" s="34"/>
      <c r="O44" s="18"/>
    </row>
    <row r="45" spans="1:15" ht="12.75">
      <c r="A45" s="9"/>
      <c r="B45" s="9"/>
      <c r="C45" s="9"/>
      <c r="D45" s="9"/>
      <c r="E45" s="29"/>
      <c r="F45" s="10"/>
      <c r="G45" s="9"/>
      <c r="H45" s="36"/>
      <c r="I45" s="10"/>
      <c r="J45" s="9"/>
      <c r="K45" s="36"/>
      <c r="L45" s="10"/>
      <c r="M45" s="9"/>
      <c r="N45" s="36"/>
      <c r="O45" s="10"/>
    </row>
    <row r="46" spans="1:15" ht="12.75">
      <c r="A46" s="11"/>
      <c r="B46" s="11"/>
      <c r="C46" s="11"/>
      <c r="D46" s="109" t="s">
        <v>5</v>
      </c>
      <c r="E46" s="110"/>
      <c r="F46" s="111"/>
      <c r="G46" s="112" t="s">
        <v>6</v>
      </c>
      <c r="H46" s="113"/>
      <c r="I46" s="114"/>
      <c r="J46" s="112" t="s">
        <v>7</v>
      </c>
      <c r="K46" s="113"/>
      <c r="L46" s="114"/>
      <c r="M46" s="109" t="s">
        <v>5</v>
      </c>
      <c r="N46" s="110"/>
      <c r="O46" s="111"/>
    </row>
    <row r="47" spans="1:15" ht="12.75">
      <c r="A47" s="11" t="s">
        <v>0</v>
      </c>
      <c r="B47" s="11" t="s">
        <v>2</v>
      </c>
      <c r="C47" s="11" t="s">
        <v>4</v>
      </c>
      <c r="D47" s="108" t="s">
        <v>66</v>
      </c>
      <c r="E47" s="108"/>
      <c r="F47" s="108"/>
      <c r="G47" s="115"/>
      <c r="H47" s="116"/>
      <c r="I47" s="117"/>
      <c r="J47" s="115"/>
      <c r="K47" s="116"/>
      <c r="L47" s="117"/>
      <c r="M47" s="108" t="s">
        <v>75</v>
      </c>
      <c r="N47" s="108"/>
      <c r="O47" s="108"/>
    </row>
    <row r="48" spans="1:15" ht="24.75" customHeight="1">
      <c r="A48" s="11" t="s">
        <v>1</v>
      </c>
      <c r="B48" s="11" t="s">
        <v>3</v>
      </c>
      <c r="C48" s="12"/>
      <c r="D48" s="11" t="s">
        <v>8</v>
      </c>
      <c r="E48" s="30" t="s">
        <v>9</v>
      </c>
      <c r="F48" s="13" t="s">
        <v>10</v>
      </c>
      <c r="G48" s="11"/>
      <c r="H48" s="37" t="s">
        <v>9</v>
      </c>
      <c r="I48" s="13" t="s">
        <v>10</v>
      </c>
      <c r="J48" s="11" t="s">
        <v>8</v>
      </c>
      <c r="K48" s="37" t="s">
        <v>9</v>
      </c>
      <c r="L48" s="13" t="s">
        <v>10</v>
      </c>
      <c r="M48" s="11" t="s">
        <v>11</v>
      </c>
      <c r="N48" s="37" t="s">
        <v>9</v>
      </c>
      <c r="O48" s="13" t="s">
        <v>10</v>
      </c>
    </row>
    <row r="49" spans="1:15" ht="26.25" customHeight="1">
      <c r="A49" s="11">
        <v>1</v>
      </c>
      <c r="B49" s="11" t="s">
        <v>34</v>
      </c>
      <c r="C49" s="11" t="s">
        <v>33</v>
      </c>
      <c r="D49" s="11">
        <v>21</v>
      </c>
      <c r="E49" s="30">
        <v>35.59</v>
      </c>
      <c r="F49" s="13">
        <f aca="true" t="shared" si="0" ref="F49:F54">D49*E49</f>
        <v>747.3900000000001</v>
      </c>
      <c r="G49" s="11"/>
      <c r="H49" s="37">
        <v>35.59</v>
      </c>
      <c r="I49" s="13">
        <f aca="true" t="shared" si="1" ref="I49:I56">G49*H49</f>
        <v>0</v>
      </c>
      <c r="J49" s="11">
        <v>7</v>
      </c>
      <c r="K49" s="37">
        <v>35.59</v>
      </c>
      <c r="L49" s="13">
        <f aca="true" t="shared" si="2" ref="L49:L54">J49*K49</f>
        <v>249.13000000000002</v>
      </c>
      <c r="M49" s="11">
        <f aca="true" t="shared" si="3" ref="M49:M56">D49+G49-J49</f>
        <v>14</v>
      </c>
      <c r="N49" s="37">
        <v>35.59</v>
      </c>
      <c r="O49" s="13">
        <f aca="true" t="shared" si="4" ref="O49:O56">F49+I49-L49</f>
        <v>498.2600000000001</v>
      </c>
    </row>
    <row r="50" spans="1:15" ht="18" customHeight="1">
      <c r="A50" s="11">
        <v>2</v>
      </c>
      <c r="B50" s="11" t="s">
        <v>35</v>
      </c>
      <c r="C50" s="11" t="s">
        <v>31</v>
      </c>
      <c r="D50" s="11">
        <v>2500</v>
      </c>
      <c r="E50" s="30">
        <v>0.26</v>
      </c>
      <c r="F50" s="13">
        <f t="shared" si="0"/>
        <v>650</v>
      </c>
      <c r="G50" s="11">
        <v>2000</v>
      </c>
      <c r="H50" s="37">
        <v>0.26</v>
      </c>
      <c r="I50" s="13">
        <f t="shared" si="1"/>
        <v>520</v>
      </c>
      <c r="J50" s="11">
        <v>1200</v>
      </c>
      <c r="K50" s="37">
        <v>0.26</v>
      </c>
      <c r="L50" s="13">
        <f t="shared" si="2"/>
        <v>312</v>
      </c>
      <c r="M50" s="11">
        <f t="shared" si="3"/>
        <v>3300</v>
      </c>
      <c r="N50" s="37">
        <v>0.26</v>
      </c>
      <c r="O50" s="13">
        <f t="shared" si="4"/>
        <v>858</v>
      </c>
    </row>
    <row r="51" spans="1:15" ht="15" customHeight="1">
      <c r="A51" s="11">
        <v>3</v>
      </c>
      <c r="B51" s="11" t="s">
        <v>38</v>
      </c>
      <c r="C51" s="11" t="s">
        <v>33</v>
      </c>
      <c r="D51" s="11">
        <v>10</v>
      </c>
      <c r="E51" s="30">
        <v>7.88</v>
      </c>
      <c r="F51" s="13">
        <f t="shared" si="0"/>
        <v>78.8</v>
      </c>
      <c r="G51" s="11"/>
      <c r="H51" s="37">
        <v>7.88</v>
      </c>
      <c r="I51" s="13">
        <f t="shared" si="1"/>
        <v>0</v>
      </c>
      <c r="J51" s="11"/>
      <c r="K51" s="37">
        <v>7.88</v>
      </c>
      <c r="L51" s="13">
        <f t="shared" si="2"/>
        <v>0</v>
      </c>
      <c r="M51" s="11">
        <f t="shared" si="3"/>
        <v>10</v>
      </c>
      <c r="N51" s="37">
        <v>7.88</v>
      </c>
      <c r="O51" s="13">
        <f t="shared" si="4"/>
        <v>78.8</v>
      </c>
    </row>
    <row r="52" spans="1:15" ht="15.75" customHeight="1">
      <c r="A52" s="11">
        <v>4</v>
      </c>
      <c r="B52" s="11" t="s">
        <v>26</v>
      </c>
      <c r="C52" s="11" t="s">
        <v>27</v>
      </c>
      <c r="D52" s="11">
        <v>340</v>
      </c>
      <c r="E52" s="30">
        <v>0.109</v>
      </c>
      <c r="F52" s="13">
        <f t="shared" si="0"/>
        <v>37.06</v>
      </c>
      <c r="G52" s="11"/>
      <c r="H52" s="37">
        <v>0.109</v>
      </c>
      <c r="I52" s="13">
        <f t="shared" si="1"/>
        <v>0</v>
      </c>
      <c r="J52" s="11">
        <v>340</v>
      </c>
      <c r="K52" s="37">
        <v>0.109</v>
      </c>
      <c r="L52" s="13">
        <f t="shared" si="2"/>
        <v>37.06</v>
      </c>
      <c r="M52" s="11">
        <f t="shared" si="3"/>
        <v>0</v>
      </c>
      <c r="N52" s="37">
        <v>0.109</v>
      </c>
      <c r="O52" s="13">
        <f t="shared" si="4"/>
        <v>0</v>
      </c>
    </row>
    <row r="53" spans="1:15" ht="14.25" customHeight="1">
      <c r="A53" s="11">
        <v>5</v>
      </c>
      <c r="B53" s="11" t="s">
        <v>26</v>
      </c>
      <c r="C53" s="11" t="s">
        <v>27</v>
      </c>
      <c r="D53" s="11">
        <v>1000</v>
      </c>
      <c r="E53" s="30">
        <v>0.11</v>
      </c>
      <c r="F53" s="13">
        <f t="shared" si="0"/>
        <v>110</v>
      </c>
      <c r="G53" s="11">
        <v>3000</v>
      </c>
      <c r="H53" s="37">
        <v>0.11</v>
      </c>
      <c r="I53" s="13">
        <f t="shared" si="1"/>
        <v>330</v>
      </c>
      <c r="J53" s="11">
        <v>1100</v>
      </c>
      <c r="K53" s="37">
        <v>0.11</v>
      </c>
      <c r="L53" s="13">
        <f t="shared" si="2"/>
        <v>121</v>
      </c>
      <c r="M53" s="11">
        <f t="shared" si="3"/>
        <v>2900</v>
      </c>
      <c r="N53" s="37">
        <v>0.11</v>
      </c>
      <c r="O53" s="13">
        <f t="shared" si="4"/>
        <v>319</v>
      </c>
    </row>
    <row r="54" spans="1:15" ht="27" customHeight="1">
      <c r="A54" s="11">
        <v>6</v>
      </c>
      <c r="B54" s="11" t="s">
        <v>72</v>
      </c>
      <c r="C54" s="11" t="s">
        <v>71</v>
      </c>
      <c r="D54" s="11">
        <v>1300</v>
      </c>
      <c r="E54" s="30">
        <v>2.93</v>
      </c>
      <c r="F54" s="13">
        <f t="shared" si="0"/>
        <v>3809</v>
      </c>
      <c r="G54" s="11"/>
      <c r="H54" s="30">
        <v>2.93</v>
      </c>
      <c r="I54" s="13">
        <f t="shared" si="1"/>
        <v>0</v>
      </c>
      <c r="J54" s="11">
        <v>1300</v>
      </c>
      <c r="K54" s="30">
        <v>2.93</v>
      </c>
      <c r="L54" s="13">
        <f t="shared" si="2"/>
        <v>3809</v>
      </c>
      <c r="M54" s="11">
        <f t="shared" si="3"/>
        <v>0</v>
      </c>
      <c r="N54" s="30">
        <v>2.93</v>
      </c>
      <c r="O54" s="13">
        <f t="shared" si="4"/>
        <v>0</v>
      </c>
    </row>
    <row r="55" spans="1:15" ht="13.5" customHeight="1">
      <c r="A55" s="11">
        <v>7</v>
      </c>
      <c r="B55" s="11" t="s">
        <v>82</v>
      </c>
      <c r="C55" s="11" t="s">
        <v>27</v>
      </c>
      <c r="D55" s="11"/>
      <c r="E55" s="30">
        <v>34.6449</v>
      </c>
      <c r="F55" s="13"/>
      <c r="G55" s="11">
        <v>30</v>
      </c>
      <c r="H55" s="30">
        <v>34.6449</v>
      </c>
      <c r="I55" s="13">
        <f t="shared" si="1"/>
        <v>1039.347</v>
      </c>
      <c r="J55" s="11"/>
      <c r="K55" s="30">
        <v>34.6449</v>
      </c>
      <c r="L55" s="13"/>
      <c r="M55" s="11">
        <f t="shared" si="3"/>
        <v>30</v>
      </c>
      <c r="N55" s="30">
        <v>34.6449</v>
      </c>
      <c r="O55" s="13">
        <f t="shared" si="4"/>
        <v>1039.347</v>
      </c>
    </row>
    <row r="56" spans="1:15" ht="13.5" customHeight="1">
      <c r="A56" s="11">
        <v>8</v>
      </c>
      <c r="B56" s="11" t="s">
        <v>85</v>
      </c>
      <c r="C56" s="11" t="s">
        <v>31</v>
      </c>
      <c r="D56" s="11"/>
      <c r="E56" s="30">
        <v>11.9</v>
      </c>
      <c r="F56" s="13"/>
      <c r="G56" s="11">
        <v>90</v>
      </c>
      <c r="H56" s="30">
        <v>11.9</v>
      </c>
      <c r="I56" s="13">
        <f t="shared" si="1"/>
        <v>1071</v>
      </c>
      <c r="J56" s="11"/>
      <c r="K56" s="30">
        <v>11.9</v>
      </c>
      <c r="L56" s="13"/>
      <c r="M56" s="11">
        <f t="shared" si="3"/>
        <v>90</v>
      </c>
      <c r="N56" s="30">
        <v>11.9</v>
      </c>
      <c r="O56" s="13">
        <f t="shared" si="4"/>
        <v>1071</v>
      </c>
    </row>
    <row r="57" spans="1:15" ht="13.5" customHeight="1">
      <c r="A57" s="11"/>
      <c r="B57" s="14"/>
      <c r="C57" s="14"/>
      <c r="D57" s="14"/>
      <c r="E57" s="31"/>
      <c r="F57" s="15">
        <f>SUM(F49:F54)</f>
        <v>5432.25</v>
      </c>
      <c r="G57" s="14"/>
      <c r="H57" s="38"/>
      <c r="I57" s="15">
        <f>SUM(I49:I56)</f>
        <v>2960.3469999999998</v>
      </c>
      <c r="J57" s="14"/>
      <c r="K57" s="38"/>
      <c r="L57" s="15">
        <f>SUM(L49:L56)</f>
        <v>4528.1900000000005</v>
      </c>
      <c r="M57" s="14"/>
      <c r="N57" s="38"/>
      <c r="O57" s="16">
        <f>SUM(O49:O56)</f>
        <v>3864.407</v>
      </c>
    </row>
    <row r="58" spans="1:15" ht="12.75">
      <c r="A58" s="5"/>
      <c r="B58" s="7"/>
      <c r="C58" s="7"/>
      <c r="D58" s="7"/>
      <c r="E58" s="32"/>
      <c r="F58" s="6"/>
      <c r="G58" s="7"/>
      <c r="H58" s="39"/>
      <c r="I58" s="6"/>
      <c r="J58" s="7"/>
      <c r="K58" s="39"/>
      <c r="L58" s="6"/>
      <c r="M58" s="7"/>
      <c r="N58" s="39"/>
      <c r="O58" s="6"/>
    </row>
    <row r="59" spans="1:15" ht="15.75">
      <c r="A59" s="17"/>
      <c r="B59" s="1" t="s">
        <v>20</v>
      </c>
      <c r="C59" s="17"/>
      <c r="D59" s="17"/>
      <c r="E59" s="33"/>
      <c r="F59" s="18"/>
      <c r="G59" s="17"/>
      <c r="H59" s="39"/>
      <c r="I59" s="6"/>
      <c r="J59" s="7"/>
      <c r="K59" s="39"/>
      <c r="L59" s="6"/>
      <c r="M59" s="7"/>
      <c r="N59" s="39"/>
      <c r="O59" s="6"/>
    </row>
    <row r="60" spans="1:15" ht="15.75">
      <c r="A60" s="17"/>
      <c r="B60" s="1"/>
      <c r="C60" s="17"/>
      <c r="D60" s="17"/>
      <c r="E60" s="33"/>
      <c r="F60" s="18"/>
      <c r="G60" s="17"/>
      <c r="H60" s="39"/>
      <c r="I60" s="6"/>
      <c r="J60" s="7"/>
      <c r="K60" s="39"/>
      <c r="L60" s="6"/>
      <c r="M60" s="7"/>
      <c r="N60" s="39"/>
      <c r="O60" s="6"/>
    </row>
    <row r="61" spans="1:15" ht="15.75">
      <c r="A61" s="17"/>
      <c r="B61" s="1" t="s">
        <v>21</v>
      </c>
      <c r="C61" s="17"/>
      <c r="D61" s="17"/>
      <c r="E61" s="33"/>
      <c r="F61" s="18"/>
      <c r="G61" s="17"/>
      <c r="H61" s="39"/>
      <c r="I61" s="6"/>
      <c r="J61" s="7"/>
      <c r="K61" s="39"/>
      <c r="L61" s="6"/>
      <c r="M61" s="7"/>
      <c r="N61" s="39"/>
      <c r="O61" s="6"/>
    </row>
    <row r="62" spans="1:15" ht="12.75">
      <c r="A62" s="7"/>
      <c r="B62" s="2"/>
      <c r="C62" s="7"/>
      <c r="D62" s="7"/>
      <c r="E62" s="32"/>
      <c r="F62" s="6"/>
      <c r="G62" s="7"/>
      <c r="H62" s="39"/>
      <c r="I62" s="6"/>
      <c r="J62" s="7"/>
      <c r="K62" s="39"/>
      <c r="L62" s="6"/>
      <c r="M62" s="7"/>
      <c r="N62" s="39"/>
      <c r="O62" s="6"/>
    </row>
    <row r="63" spans="1:15" ht="12.75">
      <c r="A63" s="7"/>
      <c r="B63" s="3" t="s">
        <v>22</v>
      </c>
      <c r="C63" s="7"/>
      <c r="D63" s="7"/>
      <c r="E63" s="32"/>
      <c r="F63" s="6"/>
      <c r="G63" s="7"/>
      <c r="H63" s="39"/>
      <c r="I63" s="6"/>
      <c r="J63" s="7"/>
      <c r="K63" s="39"/>
      <c r="L63" s="6"/>
      <c r="M63" s="7"/>
      <c r="N63" s="39"/>
      <c r="O63" s="6"/>
    </row>
    <row r="64" spans="1:15" ht="12.75">
      <c r="A64" s="7"/>
      <c r="B64" s="3" t="s">
        <v>23</v>
      </c>
      <c r="C64" s="7"/>
      <c r="D64" s="7"/>
      <c r="E64" s="32"/>
      <c r="F64" s="6"/>
      <c r="G64" s="7"/>
      <c r="H64" s="39"/>
      <c r="I64" s="6"/>
      <c r="J64" s="7"/>
      <c r="K64" s="39"/>
      <c r="L64" s="7"/>
      <c r="M64" s="7"/>
      <c r="N64" s="39"/>
      <c r="O64" s="6"/>
    </row>
    <row r="65" spans="1:15" ht="12.75">
      <c r="A65" s="7"/>
      <c r="B65" s="3" t="s">
        <v>24</v>
      </c>
      <c r="C65" s="7"/>
      <c r="D65" s="7"/>
      <c r="E65" s="32"/>
      <c r="F65" s="6"/>
      <c r="G65" s="7"/>
      <c r="H65" s="39"/>
      <c r="I65" s="6"/>
      <c r="J65" s="7"/>
      <c r="K65" s="39"/>
      <c r="L65" s="7"/>
      <c r="M65" s="7"/>
      <c r="N65" s="39"/>
      <c r="O65" s="6"/>
    </row>
    <row r="66" spans="1:15" ht="12.75">
      <c r="A66" s="7"/>
      <c r="B66" s="3"/>
      <c r="C66" s="7"/>
      <c r="D66" s="7"/>
      <c r="E66" s="32"/>
      <c r="F66" s="6"/>
      <c r="G66" s="7"/>
      <c r="H66" s="39"/>
      <c r="I66" s="6"/>
      <c r="J66" s="7"/>
      <c r="K66" s="39"/>
      <c r="L66" s="7"/>
      <c r="M66" s="7"/>
      <c r="N66" s="39"/>
      <c r="O66" s="6"/>
    </row>
    <row r="67" spans="1:15" ht="15.75">
      <c r="A67" s="17"/>
      <c r="B67" s="17"/>
      <c r="C67" s="17"/>
      <c r="D67" s="17"/>
      <c r="E67" s="24"/>
      <c r="F67" s="18"/>
      <c r="G67" s="17"/>
      <c r="H67" s="34"/>
      <c r="I67" s="19" t="s">
        <v>12</v>
      </c>
      <c r="J67" s="17"/>
      <c r="K67" s="34"/>
      <c r="L67" s="18"/>
      <c r="M67" s="17"/>
      <c r="N67" s="34"/>
      <c r="O67" s="51"/>
    </row>
    <row r="68" spans="1:15" ht="15.75">
      <c r="A68" s="17"/>
      <c r="B68" s="17"/>
      <c r="C68" s="17"/>
      <c r="D68" s="17"/>
      <c r="E68" s="24" t="s">
        <v>13</v>
      </c>
      <c r="F68" s="18"/>
      <c r="G68" s="17"/>
      <c r="H68" s="34"/>
      <c r="I68" s="18"/>
      <c r="J68" s="17"/>
      <c r="K68" s="34"/>
      <c r="L68" s="18"/>
      <c r="M68" s="17"/>
      <c r="N68" s="34"/>
      <c r="O68" s="51"/>
    </row>
    <row r="69" spans="1:15" ht="15.75">
      <c r="A69" s="17"/>
      <c r="B69" s="17"/>
      <c r="C69" s="17"/>
      <c r="D69" s="17"/>
      <c r="E69" s="24" t="s">
        <v>14</v>
      </c>
      <c r="F69" s="18"/>
      <c r="G69" s="17"/>
      <c r="H69" s="34"/>
      <c r="I69" s="18"/>
      <c r="J69" s="17"/>
      <c r="K69" s="34"/>
      <c r="L69" s="18"/>
      <c r="M69" s="17"/>
      <c r="N69" s="34"/>
      <c r="O69" s="51"/>
    </row>
    <row r="70" spans="1:15" ht="15.75">
      <c r="A70" s="17"/>
      <c r="B70" s="17"/>
      <c r="C70" s="17"/>
      <c r="D70" s="17"/>
      <c r="E70" s="24" t="s">
        <v>15</v>
      </c>
      <c r="F70" s="18"/>
      <c r="G70" s="17"/>
      <c r="H70" s="34"/>
      <c r="I70" s="18"/>
      <c r="J70" s="17"/>
      <c r="K70" s="34"/>
      <c r="L70" s="18"/>
      <c r="M70" s="17"/>
      <c r="N70" s="34"/>
      <c r="O70" s="51"/>
    </row>
    <row r="71" spans="1:15" ht="15.75">
      <c r="A71" s="17"/>
      <c r="B71" s="17"/>
      <c r="C71" s="17"/>
      <c r="D71" s="17"/>
      <c r="E71" s="25" t="s">
        <v>16</v>
      </c>
      <c r="F71" s="18"/>
      <c r="G71" s="17"/>
      <c r="H71" s="34"/>
      <c r="I71" s="18"/>
      <c r="J71" s="17"/>
      <c r="K71" s="34"/>
      <c r="L71" s="18"/>
      <c r="M71" s="17"/>
      <c r="N71" s="34"/>
      <c r="O71" s="51"/>
    </row>
    <row r="72" spans="1:15" ht="15.75">
      <c r="A72" s="17"/>
      <c r="B72" s="17"/>
      <c r="C72" s="17"/>
      <c r="D72" s="17"/>
      <c r="E72" s="25" t="s">
        <v>17</v>
      </c>
      <c r="F72" s="18"/>
      <c r="G72" s="17"/>
      <c r="H72" s="34"/>
      <c r="I72" s="18"/>
      <c r="J72" s="17"/>
      <c r="K72" s="34"/>
      <c r="L72" s="18"/>
      <c r="M72" s="17"/>
      <c r="N72" s="34"/>
      <c r="O72" s="51"/>
    </row>
    <row r="73" spans="1:15" ht="15.75">
      <c r="A73" s="17"/>
      <c r="B73" s="20" t="s">
        <v>41</v>
      </c>
      <c r="C73" s="20"/>
      <c r="D73" s="20"/>
      <c r="E73" s="26"/>
      <c r="F73" s="21"/>
      <c r="G73" s="20"/>
      <c r="H73" s="35"/>
      <c r="I73" s="21"/>
      <c r="J73" s="20"/>
      <c r="K73" s="34"/>
      <c r="L73" s="18"/>
      <c r="M73" s="17"/>
      <c r="N73" s="34"/>
      <c r="O73" s="51"/>
    </row>
    <row r="74" spans="1:15" ht="15.75">
      <c r="A74" s="17"/>
      <c r="B74" s="17"/>
      <c r="C74" s="17"/>
      <c r="D74" s="17"/>
      <c r="E74" s="27" t="s">
        <v>18</v>
      </c>
      <c r="F74" s="18"/>
      <c r="G74" s="17"/>
      <c r="H74" s="34"/>
      <c r="I74" s="18"/>
      <c r="J74" s="17"/>
      <c r="K74" s="34"/>
      <c r="L74" s="18"/>
      <c r="M74" s="17"/>
      <c r="N74" s="34"/>
      <c r="O74" s="51"/>
    </row>
    <row r="75" spans="1:15" ht="15.75">
      <c r="A75" s="17"/>
      <c r="B75" s="17"/>
      <c r="C75" s="17"/>
      <c r="D75" s="17"/>
      <c r="E75" s="27" t="s">
        <v>19</v>
      </c>
      <c r="F75" s="18"/>
      <c r="G75" s="17"/>
      <c r="H75" s="34"/>
      <c r="I75" s="18"/>
      <c r="J75" s="17"/>
      <c r="K75" s="34"/>
      <c r="L75" s="18"/>
      <c r="M75" s="17"/>
      <c r="N75" s="34"/>
      <c r="O75" s="51"/>
    </row>
    <row r="76" spans="1:15" ht="15.75">
      <c r="A76" s="17"/>
      <c r="B76" s="17"/>
      <c r="C76" s="22" t="s">
        <v>77</v>
      </c>
      <c r="D76" s="22"/>
      <c r="E76" s="28"/>
      <c r="F76" s="23"/>
      <c r="G76" s="17"/>
      <c r="H76" s="34"/>
      <c r="I76" s="18"/>
      <c r="J76" s="17"/>
      <c r="K76" s="34"/>
      <c r="L76" s="18"/>
      <c r="M76" s="17"/>
      <c r="N76" s="34"/>
      <c r="O76" s="51"/>
    </row>
    <row r="77" spans="1:15" ht="12.75">
      <c r="A77" s="9"/>
      <c r="B77" s="9"/>
      <c r="C77" s="9"/>
      <c r="D77" s="9"/>
      <c r="E77" s="29"/>
      <c r="F77" s="10"/>
      <c r="G77" s="9"/>
      <c r="H77" s="36"/>
      <c r="I77" s="10"/>
      <c r="J77" s="9"/>
      <c r="K77" s="36"/>
      <c r="L77" s="10"/>
      <c r="M77" s="9"/>
      <c r="N77" s="36"/>
      <c r="O77" s="10"/>
    </row>
    <row r="78" spans="1:15" ht="12.75">
      <c r="A78" s="11"/>
      <c r="B78" s="11"/>
      <c r="C78" s="11"/>
      <c r="D78" s="109" t="s">
        <v>5</v>
      </c>
      <c r="E78" s="110"/>
      <c r="F78" s="111"/>
      <c r="G78" s="112" t="s">
        <v>6</v>
      </c>
      <c r="H78" s="113"/>
      <c r="I78" s="114"/>
      <c r="J78" s="112" t="s">
        <v>7</v>
      </c>
      <c r="K78" s="113"/>
      <c r="L78" s="114"/>
      <c r="M78" s="109" t="s">
        <v>5</v>
      </c>
      <c r="N78" s="110"/>
      <c r="O78" s="111"/>
    </row>
    <row r="79" spans="1:15" ht="12.75">
      <c r="A79" s="11" t="s">
        <v>0</v>
      </c>
      <c r="B79" s="11" t="s">
        <v>2</v>
      </c>
      <c r="C79" s="11" t="s">
        <v>4</v>
      </c>
      <c r="D79" s="108" t="s">
        <v>66</v>
      </c>
      <c r="E79" s="108"/>
      <c r="F79" s="108"/>
      <c r="G79" s="115"/>
      <c r="H79" s="116"/>
      <c r="I79" s="117"/>
      <c r="J79" s="115"/>
      <c r="K79" s="116"/>
      <c r="L79" s="117"/>
      <c r="M79" s="108" t="s">
        <v>75</v>
      </c>
      <c r="N79" s="108"/>
      <c r="O79" s="108"/>
    </row>
    <row r="80" spans="1:15" ht="25.5">
      <c r="A80" s="11" t="s">
        <v>1</v>
      </c>
      <c r="B80" s="11" t="s">
        <v>3</v>
      </c>
      <c r="C80" s="12"/>
      <c r="D80" s="11" t="s">
        <v>8</v>
      </c>
      <c r="E80" s="30" t="s">
        <v>9</v>
      </c>
      <c r="F80" s="13" t="s">
        <v>10</v>
      </c>
      <c r="G80" s="11"/>
      <c r="H80" s="37" t="s">
        <v>9</v>
      </c>
      <c r="I80" s="13" t="s">
        <v>10</v>
      </c>
      <c r="J80" s="11" t="s">
        <v>8</v>
      </c>
      <c r="K80" s="37" t="s">
        <v>9</v>
      </c>
      <c r="L80" s="13" t="s">
        <v>10</v>
      </c>
      <c r="M80" s="11" t="s">
        <v>11</v>
      </c>
      <c r="N80" s="37" t="s">
        <v>9</v>
      </c>
      <c r="O80" s="13" t="s">
        <v>10</v>
      </c>
    </row>
    <row r="81" spans="1:15" ht="12.75">
      <c r="A81" s="11">
        <v>1</v>
      </c>
      <c r="B81" s="11" t="s">
        <v>56</v>
      </c>
      <c r="C81" s="44" t="s">
        <v>31</v>
      </c>
      <c r="D81" s="11">
        <v>690</v>
      </c>
      <c r="E81" s="42">
        <v>5.9</v>
      </c>
      <c r="F81" s="13">
        <f>D81*E81</f>
        <v>4071.0000000000005</v>
      </c>
      <c r="G81" s="41"/>
      <c r="H81" s="42">
        <v>5.9</v>
      </c>
      <c r="I81" s="43">
        <f>G81*H81</f>
        <v>0</v>
      </c>
      <c r="J81" s="11">
        <v>540</v>
      </c>
      <c r="K81" s="42">
        <v>5.9</v>
      </c>
      <c r="L81" s="13">
        <f>J81*K81</f>
        <v>3186</v>
      </c>
      <c r="M81" s="11">
        <f>D81+G81-J81</f>
        <v>150</v>
      </c>
      <c r="N81" s="42">
        <v>5.9</v>
      </c>
      <c r="O81" s="13">
        <f>M81*N81</f>
        <v>885</v>
      </c>
    </row>
    <row r="82" spans="1:15" ht="12.75">
      <c r="A82" s="11">
        <v>2</v>
      </c>
      <c r="B82" s="11" t="s">
        <v>42</v>
      </c>
      <c r="C82" s="44" t="s">
        <v>27</v>
      </c>
      <c r="D82" s="11">
        <v>180</v>
      </c>
      <c r="E82" s="42">
        <v>0.76</v>
      </c>
      <c r="F82" s="13">
        <f>D82*E82</f>
        <v>136.8</v>
      </c>
      <c r="G82" s="41">
        <v>600</v>
      </c>
      <c r="H82" s="42">
        <v>0.76</v>
      </c>
      <c r="I82" s="43">
        <f>G82*H82</f>
        <v>456</v>
      </c>
      <c r="J82" s="11">
        <v>180</v>
      </c>
      <c r="K82" s="42">
        <v>0.76</v>
      </c>
      <c r="L82" s="13">
        <f>J82*K82</f>
        <v>136.8</v>
      </c>
      <c r="M82" s="11">
        <f>D82+G82-J82</f>
        <v>600</v>
      </c>
      <c r="N82" s="42">
        <v>0.76</v>
      </c>
      <c r="O82" s="13">
        <f>M82*N82</f>
        <v>456</v>
      </c>
    </row>
    <row r="83" spans="1:15" ht="12.75">
      <c r="A83" s="11"/>
      <c r="B83" s="14" t="s">
        <v>73</v>
      </c>
      <c r="C83" s="14"/>
      <c r="D83" s="14">
        <v>0</v>
      </c>
      <c r="E83" s="31"/>
      <c r="F83" s="15">
        <f>SUM(F81:F82)</f>
        <v>4207.8</v>
      </c>
      <c r="G83" s="14"/>
      <c r="H83" s="38"/>
      <c r="I83" s="15">
        <f>SUM(I81:I82)</f>
        <v>456</v>
      </c>
      <c r="J83" s="14"/>
      <c r="K83" s="38"/>
      <c r="L83" s="15">
        <f>SUM(L81:L82)</f>
        <v>3322.8</v>
      </c>
      <c r="M83" s="14"/>
      <c r="N83" s="38"/>
      <c r="O83" s="16">
        <f>SUM(O81:O82)</f>
        <v>1341</v>
      </c>
    </row>
    <row r="84" spans="1:15" ht="12.75">
      <c r="A84" s="5"/>
      <c r="B84" s="53"/>
      <c r="C84" s="53"/>
      <c r="D84" s="53"/>
      <c r="E84" s="54"/>
      <c r="F84" s="55"/>
      <c r="G84" s="53"/>
      <c r="H84" s="56"/>
      <c r="I84" s="55"/>
      <c r="J84" s="53"/>
      <c r="K84" s="56"/>
      <c r="L84" s="55"/>
      <c r="M84" s="53"/>
      <c r="N84" s="56"/>
      <c r="O84" s="57"/>
    </row>
    <row r="85" spans="1:15" ht="12.75">
      <c r="A85" s="5"/>
      <c r="B85" s="53"/>
      <c r="C85" s="53"/>
      <c r="D85" s="53"/>
      <c r="E85" s="54"/>
      <c r="F85" s="55"/>
      <c r="G85" s="53"/>
      <c r="H85" s="56"/>
      <c r="I85" s="55"/>
      <c r="J85" s="53"/>
      <c r="K85" s="56"/>
      <c r="L85" s="55"/>
      <c r="M85" s="53"/>
      <c r="N85" s="56"/>
      <c r="O85" s="57"/>
    </row>
    <row r="86" spans="1:15" ht="15">
      <c r="A86" s="17"/>
      <c r="B86" s="17"/>
      <c r="C86" s="17"/>
      <c r="D86" s="17"/>
      <c r="E86" s="33"/>
      <c r="F86" s="18"/>
      <c r="G86" s="17"/>
      <c r="H86" s="39"/>
      <c r="I86" s="6"/>
      <c r="J86" s="7"/>
      <c r="K86" s="39"/>
      <c r="L86" s="6"/>
      <c r="M86" s="7"/>
      <c r="N86" s="39"/>
      <c r="O86" s="6"/>
    </row>
    <row r="87" spans="1:15" ht="15.75">
      <c r="A87" s="17"/>
      <c r="B87" s="1" t="s">
        <v>20</v>
      </c>
      <c r="C87" s="17"/>
      <c r="D87" s="17"/>
      <c r="E87" s="33"/>
      <c r="F87" s="18"/>
      <c r="G87" s="17"/>
      <c r="H87" s="39"/>
      <c r="I87" s="6"/>
      <c r="J87" s="7"/>
      <c r="K87" s="39"/>
      <c r="L87" s="6"/>
      <c r="M87" s="7"/>
      <c r="N87" s="39"/>
      <c r="O87" s="6"/>
    </row>
    <row r="88" spans="1:15" ht="15.75">
      <c r="A88" s="17"/>
      <c r="B88" s="1"/>
      <c r="C88" s="17"/>
      <c r="D88" s="17"/>
      <c r="E88" s="33"/>
      <c r="F88" s="18"/>
      <c r="G88" s="17"/>
      <c r="H88" s="39"/>
      <c r="I88" s="6"/>
      <c r="J88" s="7"/>
      <c r="K88" s="39"/>
      <c r="L88" s="6"/>
      <c r="M88" s="7"/>
      <c r="N88" s="39"/>
      <c r="O88" s="6"/>
    </row>
    <row r="89" spans="1:15" ht="15.75">
      <c r="A89" s="17"/>
      <c r="B89" s="1" t="s">
        <v>21</v>
      </c>
      <c r="C89" s="17"/>
      <c r="D89" s="17"/>
      <c r="E89" s="33"/>
      <c r="F89" s="18"/>
      <c r="G89" s="17"/>
      <c r="H89" s="39"/>
      <c r="I89" s="6"/>
      <c r="J89" s="7"/>
      <c r="K89" s="39"/>
      <c r="L89" s="6"/>
      <c r="M89" s="7"/>
      <c r="N89" s="39"/>
      <c r="O89" s="6"/>
    </row>
    <row r="90" spans="1:15" ht="12.75">
      <c r="A90" s="7"/>
      <c r="B90" s="2"/>
      <c r="C90" s="7"/>
      <c r="D90" s="7"/>
      <c r="E90" s="32"/>
      <c r="F90" s="6"/>
      <c r="G90" s="7"/>
      <c r="H90" s="39"/>
      <c r="I90" s="6"/>
      <c r="J90" s="7"/>
      <c r="K90" s="39"/>
      <c r="L90" s="6"/>
      <c r="M90" s="7"/>
      <c r="N90" s="39"/>
      <c r="O90" s="6"/>
    </row>
    <row r="91" spans="1:15" ht="12.75">
      <c r="A91" s="7"/>
      <c r="B91" s="3" t="s">
        <v>22</v>
      </c>
      <c r="C91" s="7"/>
      <c r="D91" s="7"/>
      <c r="E91" s="32"/>
      <c r="F91" s="6"/>
      <c r="G91" s="7"/>
      <c r="H91" s="39"/>
      <c r="I91" s="6"/>
      <c r="J91" s="7"/>
      <c r="K91" s="39"/>
      <c r="L91" s="6"/>
      <c r="M91" s="7"/>
      <c r="N91" s="39"/>
      <c r="O91" s="6"/>
    </row>
    <row r="92" spans="1:15" ht="12.75">
      <c r="A92" s="7"/>
      <c r="B92" s="3" t="s">
        <v>23</v>
      </c>
      <c r="C92" s="7"/>
      <c r="D92" s="7"/>
      <c r="E92" s="32"/>
      <c r="F92" s="6"/>
      <c r="G92" s="7"/>
      <c r="H92" s="39"/>
      <c r="I92" s="6"/>
      <c r="J92" s="7"/>
      <c r="K92" s="39"/>
      <c r="L92" s="7"/>
      <c r="M92" s="7"/>
      <c r="N92" s="39"/>
      <c r="O92" s="6"/>
    </row>
    <row r="93" spans="1:15" ht="12.75">
      <c r="A93" s="7"/>
      <c r="B93" s="3" t="s">
        <v>24</v>
      </c>
      <c r="C93" s="7"/>
      <c r="D93" s="7"/>
      <c r="E93" s="32"/>
      <c r="F93" s="6"/>
      <c r="G93" s="7"/>
      <c r="H93" s="39"/>
      <c r="I93" s="6"/>
      <c r="J93" s="7"/>
      <c r="K93" s="39"/>
      <c r="L93" s="7"/>
      <c r="M93" s="7"/>
      <c r="N93" s="39"/>
      <c r="O93" s="6"/>
    </row>
    <row r="94" spans="1:15" ht="12.75">
      <c r="A94" s="7"/>
      <c r="B94" s="3"/>
      <c r="C94" s="7"/>
      <c r="D94" s="7"/>
      <c r="E94" s="32"/>
      <c r="F94" s="6"/>
      <c r="G94" s="7"/>
      <c r="H94" s="39"/>
      <c r="I94" s="6"/>
      <c r="J94" s="7"/>
      <c r="K94" s="39"/>
      <c r="L94" s="7"/>
      <c r="M94" s="7"/>
      <c r="N94" s="39"/>
      <c r="O94" s="6"/>
    </row>
    <row r="95" spans="1:15" ht="12.75">
      <c r="A95" s="7"/>
      <c r="B95" s="3"/>
      <c r="C95" s="7"/>
      <c r="D95" s="7"/>
      <c r="E95" s="32"/>
      <c r="F95" s="6"/>
      <c r="G95" s="7"/>
      <c r="H95" s="39"/>
      <c r="I95" s="6"/>
      <c r="J95" s="7"/>
      <c r="K95" s="39"/>
      <c r="L95" s="7"/>
      <c r="M95" s="7"/>
      <c r="N95" s="39"/>
      <c r="O95" s="6"/>
    </row>
    <row r="96" spans="1:15" ht="12.75">
      <c r="A96" s="7"/>
      <c r="B96" s="3"/>
      <c r="C96" s="7"/>
      <c r="D96" s="7"/>
      <c r="E96" s="32"/>
      <c r="F96" s="6"/>
      <c r="G96" s="7"/>
      <c r="H96" s="39"/>
      <c r="I96" s="6"/>
      <c r="J96" s="7"/>
      <c r="K96" s="39"/>
      <c r="L96" s="7"/>
      <c r="M96" s="7"/>
      <c r="N96" s="39"/>
      <c r="O96" s="6"/>
    </row>
    <row r="97" spans="1:15" ht="12.75">
      <c r="A97" s="7"/>
      <c r="B97" s="3"/>
      <c r="C97" s="7"/>
      <c r="D97" s="7"/>
      <c r="E97" s="32"/>
      <c r="F97" s="6"/>
      <c r="G97" s="7"/>
      <c r="H97" s="39"/>
      <c r="I97" s="6"/>
      <c r="J97" s="7"/>
      <c r="K97" s="39"/>
      <c r="L97" s="7"/>
      <c r="M97" s="7"/>
      <c r="N97" s="39"/>
      <c r="O97" s="6"/>
    </row>
    <row r="98" spans="1:15" ht="12.75">
      <c r="A98" s="7"/>
      <c r="B98" s="3"/>
      <c r="C98" s="7"/>
      <c r="D98" s="7"/>
      <c r="E98" s="32"/>
      <c r="F98" s="6"/>
      <c r="G98" s="7"/>
      <c r="H98" s="39"/>
      <c r="I98" s="6"/>
      <c r="J98" s="7"/>
      <c r="K98" s="39"/>
      <c r="L98" s="7"/>
      <c r="M98" s="7"/>
      <c r="N98" s="39"/>
      <c r="O98" s="6"/>
    </row>
    <row r="99" spans="1:15" ht="12.75">
      <c r="A99" s="7"/>
      <c r="B99" s="3"/>
      <c r="C99" s="7"/>
      <c r="D99" s="7"/>
      <c r="E99" s="32"/>
      <c r="F99" s="6"/>
      <c r="G99" s="7"/>
      <c r="H99" s="39"/>
      <c r="I99" s="6"/>
      <c r="J99" s="7"/>
      <c r="K99" s="39"/>
      <c r="L99" s="7"/>
      <c r="M99" s="7"/>
      <c r="N99" s="39"/>
      <c r="O99" s="6"/>
    </row>
    <row r="100" spans="1:15" ht="12.75">
      <c r="A100" s="7"/>
      <c r="B100" s="3"/>
      <c r="C100" s="7"/>
      <c r="D100" s="7"/>
      <c r="E100" s="32"/>
      <c r="F100" s="6"/>
      <c r="G100" s="7"/>
      <c r="H100" s="39"/>
      <c r="I100" s="6"/>
      <c r="J100" s="7"/>
      <c r="K100" s="39"/>
      <c r="L100" s="7"/>
      <c r="M100" s="7"/>
      <c r="N100" s="39"/>
      <c r="O100" s="6"/>
    </row>
    <row r="101" spans="1:15" ht="15.75">
      <c r="A101" s="17"/>
      <c r="B101" s="17"/>
      <c r="C101" s="17"/>
      <c r="D101" s="17"/>
      <c r="E101" s="24"/>
      <c r="F101" s="18"/>
      <c r="G101" s="17"/>
      <c r="H101" s="34"/>
      <c r="I101" s="8" t="s">
        <v>12</v>
      </c>
      <c r="J101" s="49"/>
      <c r="K101" s="50"/>
      <c r="L101" s="51"/>
      <c r="M101" s="49"/>
      <c r="N101" s="50"/>
      <c r="O101" s="51"/>
    </row>
    <row r="102" spans="1:15" ht="15.75">
      <c r="A102" s="17"/>
      <c r="B102" s="17"/>
      <c r="C102" s="17"/>
      <c r="D102" s="17"/>
      <c r="E102" s="24" t="s">
        <v>13</v>
      </c>
      <c r="F102" s="18"/>
      <c r="G102" s="17"/>
      <c r="H102" s="34"/>
      <c r="I102" s="51"/>
      <c r="J102" s="49"/>
      <c r="K102" s="50"/>
      <c r="L102" s="51"/>
      <c r="M102" s="49"/>
      <c r="N102" s="50"/>
      <c r="O102" s="51"/>
    </row>
    <row r="103" spans="1:15" ht="15.75">
      <c r="A103" s="17"/>
      <c r="B103" s="17"/>
      <c r="C103" s="17"/>
      <c r="D103" s="17"/>
      <c r="E103" s="24" t="s">
        <v>14</v>
      </c>
      <c r="F103" s="18"/>
      <c r="G103" s="17"/>
      <c r="H103" s="34"/>
      <c r="I103" s="51"/>
      <c r="J103" s="49"/>
      <c r="K103" s="50"/>
      <c r="L103" s="51"/>
      <c r="M103" s="49"/>
      <c r="N103" s="50"/>
      <c r="O103" s="51"/>
    </row>
    <row r="104" spans="1:15" ht="15.75">
      <c r="A104" s="17"/>
      <c r="B104" s="17"/>
      <c r="C104" s="17"/>
      <c r="D104" s="17"/>
      <c r="E104" s="24" t="s">
        <v>15</v>
      </c>
      <c r="F104" s="18"/>
      <c r="G104" s="17"/>
      <c r="H104" s="34"/>
      <c r="I104" s="51"/>
      <c r="J104" s="49"/>
      <c r="K104" s="50"/>
      <c r="L104" s="51"/>
      <c r="M104" s="49"/>
      <c r="N104" s="50"/>
      <c r="O104" s="51"/>
    </row>
    <row r="105" spans="1:15" ht="15.75">
      <c r="A105" s="17"/>
      <c r="B105" s="17"/>
      <c r="C105" s="17"/>
      <c r="D105" s="17"/>
      <c r="E105" s="25" t="s">
        <v>16</v>
      </c>
      <c r="F105" s="18"/>
      <c r="G105" s="17"/>
      <c r="H105" s="34"/>
      <c r="I105" s="51"/>
      <c r="J105" s="49"/>
      <c r="K105" s="50"/>
      <c r="L105" s="51"/>
      <c r="M105" s="49"/>
      <c r="N105" s="50"/>
      <c r="O105" s="51"/>
    </row>
    <row r="106" spans="1:15" ht="15.75">
      <c r="A106" s="17"/>
      <c r="B106" s="17"/>
      <c r="C106" s="17"/>
      <c r="D106" s="17"/>
      <c r="E106" s="25" t="s">
        <v>17</v>
      </c>
      <c r="F106" s="18"/>
      <c r="G106" s="17"/>
      <c r="H106" s="34"/>
      <c r="I106" s="18"/>
      <c r="J106" s="17"/>
      <c r="K106" s="34"/>
      <c r="L106" s="18"/>
      <c r="M106" s="17"/>
      <c r="N106" s="34"/>
      <c r="O106" s="18"/>
    </row>
    <row r="107" spans="1:15" ht="15.75">
      <c r="A107" s="17"/>
      <c r="B107" s="20" t="s">
        <v>58</v>
      </c>
      <c r="C107" s="20"/>
      <c r="D107" s="20"/>
      <c r="E107" s="26"/>
      <c r="F107" s="21"/>
      <c r="G107" s="20"/>
      <c r="H107" s="35"/>
      <c r="I107" s="21"/>
      <c r="J107" s="20"/>
      <c r="K107" s="34"/>
      <c r="L107" s="18"/>
      <c r="M107" s="17"/>
      <c r="N107" s="34"/>
      <c r="O107" s="18"/>
    </row>
    <row r="108" spans="1:15" ht="15.75">
      <c r="A108" s="17"/>
      <c r="B108" s="17"/>
      <c r="C108" s="17"/>
      <c r="D108" s="17"/>
      <c r="E108" s="27" t="s">
        <v>18</v>
      </c>
      <c r="F108" s="18"/>
      <c r="G108" s="17"/>
      <c r="H108" s="34"/>
      <c r="I108" s="18"/>
      <c r="J108" s="17"/>
      <c r="K108" s="34"/>
      <c r="L108" s="18"/>
      <c r="M108" s="17"/>
      <c r="N108" s="34"/>
      <c r="O108" s="18"/>
    </row>
    <row r="109" spans="1:15" ht="15.75">
      <c r="A109" s="17"/>
      <c r="B109" s="17"/>
      <c r="C109" s="17"/>
      <c r="D109" s="17"/>
      <c r="E109" s="27" t="s">
        <v>19</v>
      </c>
      <c r="F109" s="18"/>
      <c r="G109" s="17"/>
      <c r="H109" s="34"/>
      <c r="I109" s="18"/>
      <c r="J109" s="17"/>
      <c r="K109" s="34"/>
      <c r="L109" s="18"/>
      <c r="M109" s="17"/>
      <c r="N109" s="34"/>
      <c r="O109" s="18"/>
    </row>
    <row r="110" spans="1:15" ht="15.75">
      <c r="A110" s="17"/>
      <c r="B110" s="17"/>
      <c r="C110" s="22" t="s">
        <v>78</v>
      </c>
      <c r="D110" s="22"/>
      <c r="E110" s="28"/>
      <c r="F110" s="23"/>
      <c r="G110" s="17"/>
      <c r="H110" s="34"/>
      <c r="I110" s="18"/>
      <c r="J110" s="17"/>
      <c r="K110" s="34"/>
      <c r="L110" s="18"/>
      <c r="M110" s="17"/>
      <c r="N110" s="34"/>
      <c r="O110" s="18"/>
    </row>
    <row r="111" spans="1:15" ht="12.75">
      <c r="A111" s="9"/>
      <c r="B111" s="9"/>
      <c r="C111" s="9"/>
      <c r="D111" s="9"/>
      <c r="E111" s="29"/>
      <c r="F111" s="10"/>
      <c r="G111" s="9"/>
      <c r="H111" s="36"/>
      <c r="I111" s="10"/>
      <c r="J111" s="9"/>
      <c r="K111" s="36"/>
      <c r="L111" s="10"/>
      <c r="M111" s="9"/>
      <c r="N111" s="36"/>
      <c r="O111" s="10"/>
    </row>
    <row r="112" spans="1:15" ht="12.75">
      <c r="A112" s="11"/>
      <c r="B112" s="11"/>
      <c r="C112" s="11"/>
      <c r="D112" s="108" t="s">
        <v>5</v>
      </c>
      <c r="E112" s="108"/>
      <c r="F112" s="108"/>
      <c r="G112" s="108" t="s">
        <v>6</v>
      </c>
      <c r="H112" s="108"/>
      <c r="I112" s="108"/>
      <c r="J112" s="108" t="s">
        <v>7</v>
      </c>
      <c r="K112" s="108"/>
      <c r="L112" s="108"/>
      <c r="M112" s="108" t="s">
        <v>5</v>
      </c>
      <c r="N112" s="108"/>
      <c r="O112" s="108"/>
    </row>
    <row r="113" spans="1:15" ht="12.75">
      <c r="A113" s="11" t="s">
        <v>0</v>
      </c>
      <c r="B113" s="11" t="s">
        <v>2</v>
      </c>
      <c r="C113" s="11" t="s">
        <v>4</v>
      </c>
      <c r="D113" s="108" t="s">
        <v>66</v>
      </c>
      <c r="E113" s="108"/>
      <c r="F113" s="108"/>
      <c r="G113" s="108"/>
      <c r="H113" s="108"/>
      <c r="I113" s="108"/>
      <c r="J113" s="108"/>
      <c r="K113" s="108"/>
      <c r="L113" s="108"/>
      <c r="M113" s="108" t="s">
        <v>75</v>
      </c>
      <c r="N113" s="108"/>
      <c r="O113" s="108"/>
    </row>
    <row r="114" spans="1:15" ht="25.5">
      <c r="A114" s="11" t="s">
        <v>1</v>
      </c>
      <c r="B114" s="11" t="s">
        <v>3</v>
      </c>
      <c r="C114" s="12"/>
      <c r="D114" s="11" t="s">
        <v>8</v>
      </c>
      <c r="E114" s="30" t="s">
        <v>9</v>
      </c>
      <c r="F114" s="13" t="s">
        <v>10</v>
      </c>
      <c r="G114" s="11"/>
      <c r="H114" s="37" t="s">
        <v>9</v>
      </c>
      <c r="I114" s="13" t="s">
        <v>10</v>
      </c>
      <c r="J114" s="11" t="s">
        <v>8</v>
      </c>
      <c r="K114" s="37" t="s">
        <v>9</v>
      </c>
      <c r="L114" s="13" t="s">
        <v>10</v>
      </c>
      <c r="M114" s="11" t="s">
        <v>11</v>
      </c>
      <c r="N114" s="37" t="s">
        <v>9</v>
      </c>
      <c r="O114" s="13" t="s">
        <v>10</v>
      </c>
    </row>
    <row r="115" spans="1:15" ht="12.75">
      <c r="A115" s="11">
        <v>1</v>
      </c>
      <c r="B115" s="11" t="s">
        <v>44</v>
      </c>
      <c r="C115" s="41" t="s">
        <v>27</v>
      </c>
      <c r="D115" s="41">
        <v>180</v>
      </c>
      <c r="E115" s="45">
        <v>0.966853</v>
      </c>
      <c r="F115" s="13">
        <f>D115*E115</f>
        <v>174.03354</v>
      </c>
      <c r="G115" s="41">
        <v>180</v>
      </c>
      <c r="H115" s="45">
        <v>0.966853</v>
      </c>
      <c r="I115" s="13">
        <f aca="true" t="shared" si="5" ref="I115:I121">G115*H115</f>
        <v>174.03354</v>
      </c>
      <c r="J115" s="11">
        <v>180</v>
      </c>
      <c r="K115" s="45">
        <v>0.966853</v>
      </c>
      <c r="L115" s="13">
        <f>J115*K115</f>
        <v>174.03354</v>
      </c>
      <c r="M115" s="11">
        <f aca="true" t="shared" si="6" ref="M115:M121">D115+G115-J115</f>
        <v>180</v>
      </c>
      <c r="N115" s="45">
        <v>0.966853</v>
      </c>
      <c r="O115" s="13">
        <f>F115+I115-L115</f>
        <v>174.03354</v>
      </c>
    </row>
    <row r="116" spans="1:15" ht="12.75">
      <c r="A116" s="11">
        <v>2</v>
      </c>
      <c r="B116" s="11" t="s">
        <v>45</v>
      </c>
      <c r="C116" s="41" t="s">
        <v>31</v>
      </c>
      <c r="D116" s="41">
        <v>180</v>
      </c>
      <c r="E116" s="47">
        <v>4.845704</v>
      </c>
      <c r="F116" s="13">
        <f>D116*E116</f>
        <v>872.2267199999999</v>
      </c>
      <c r="G116" s="41"/>
      <c r="H116" s="47">
        <v>4.845704</v>
      </c>
      <c r="I116" s="13">
        <f t="shared" si="5"/>
        <v>0</v>
      </c>
      <c r="J116" s="11">
        <v>180</v>
      </c>
      <c r="K116" s="47">
        <v>4.845704</v>
      </c>
      <c r="L116" s="13">
        <f>J116*K116</f>
        <v>872.2267199999999</v>
      </c>
      <c r="M116" s="11">
        <f t="shared" si="6"/>
        <v>0</v>
      </c>
      <c r="N116" s="47">
        <v>4.845704</v>
      </c>
      <c r="O116" s="13">
        <f>M116*N116</f>
        <v>0</v>
      </c>
    </row>
    <row r="117" spans="1:15" ht="12.75">
      <c r="A117" s="11">
        <v>3</v>
      </c>
      <c r="B117" s="11" t="s">
        <v>50</v>
      </c>
      <c r="C117" s="41" t="s">
        <v>48</v>
      </c>
      <c r="D117" s="41">
        <v>60</v>
      </c>
      <c r="E117" s="45">
        <v>18.8809</v>
      </c>
      <c r="F117" s="13">
        <f>D117*E117</f>
        <v>1132.854</v>
      </c>
      <c r="G117" s="41">
        <v>60</v>
      </c>
      <c r="H117" s="45">
        <v>18.8809</v>
      </c>
      <c r="I117" s="13">
        <f t="shared" si="5"/>
        <v>1132.854</v>
      </c>
      <c r="J117" s="11">
        <v>60</v>
      </c>
      <c r="K117" s="45">
        <v>18.8809</v>
      </c>
      <c r="L117" s="13">
        <f>J117*K117</f>
        <v>1132.854</v>
      </c>
      <c r="M117" s="11">
        <f t="shared" si="6"/>
        <v>60</v>
      </c>
      <c r="N117" s="45">
        <v>18.8809</v>
      </c>
      <c r="O117" s="13">
        <f>M117*N117</f>
        <v>1132.854</v>
      </c>
    </row>
    <row r="118" spans="1:15" ht="12.75">
      <c r="A118" s="11">
        <v>4</v>
      </c>
      <c r="B118" s="11" t="s">
        <v>70</v>
      </c>
      <c r="C118" s="41" t="s">
        <v>27</v>
      </c>
      <c r="D118" s="41">
        <v>120</v>
      </c>
      <c r="E118" s="45">
        <v>0.619457</v>
      </c>
      <c r="F118" s="13">
        <f>D118*E118</f>
        <v>74.33484</v>
      </c>
      <c r="G118" s="41"/>
      <c r="H118" s="45">
        <v>0.619457</v>
      </c>
      <c r="I118" s="13">
        <f t="shared" si="5"/>
        <v>0</v>
      </c>
      <c r="J118" s="11">
        <v>120</v>
      </c>
      <c r="K118" s="45">
        <v>0.619457</v>
      </c>
      <c r="L118" s="13">
        <f>J118*K118</f>
        <v>74.33484</v>
      </c>
      <c r="M118" s="11">
        <f t="shared" si="6"/>
        <v>0</v>
      </c>
      <c r="N118" s="45">
        <v>0.619457</v>
      </c>
      <c r="O118" s="13">
        <f>F118+I118-L118</f>
        <v>0</v>
      </c>
    </row>
    <row r="119" spans="1:15" ht="12" customHeight="1">
      <c r="A119" s="11">
        <v>5</v>
      </c>
      <c r="B119" s="11" t="s">
        <v>52</v>
      </c>
      <c r="C119" s="41" t="s">
        <v>27</v>
      </c>
      <c r="D119" s="41"/>
      <c r="E119" s="45">
        <v>1.0165</v>
      </c>
      <c r="F119" s="13"/>
      <c r="G119" s="41">
        <v>240</v>
      </c>
      <c r="H119" s="45">
        <v>1.0165</v>
      </c>
      <c r="I119" s="13">
        <v>243.95</v>
      </c>
      <c r="J119" s="11"/>
      <c r="K119" s="45">
        <v>1.0165</v>
      </c>
      <c r="L119" s="13"/>
      <c r="M119" s="11">
        <f t="shared" si="6"/>
        <v>240</v>
      </c>
      <c r="N119" s="45">
        <v>1.0165</v>
      </c>
      <c r="O119" s="13">
        <f>F119+I119-L119</f>
        <v>243.95</v>
      </c>
    </row>
    <row r="120" spans="1:15" ht="12.75">
      <c r="A120" s="11">
        <v>6</v>
      </c>
      <c r="B120" s="11" t="s">
        <v>45</v>
      </c>
      <c r="C120" s="41" t="s">
        <v>31</v>
      </c>
      <c r="D120" s="41"/>
      <c r="E120" s="45">
        <v>5.78526</v>
      </c>
      <c r="F120" s="13"/>
      <c r="G120" s="41">
        <v>180</v>
      </c>
      <c r="H120" s="45">
        <v>5.78526</v>
      </c>
      <c r="I120" s="13">
        <f t="shared" si="5"/>
        <v>1041.3468</v>
      </c>
      <c r="J120" s="11"/>
      <c r="K120" s="45">
        <v>5.78526</v>
      </c>
      <c r="L120" s="13"/>
      <c r="M120" s="11">
        <f t="shared" si="6"/>
        <v>180</v>
      </c>
      <c r="N120" s="45">
        <v>5.78526</v>
      </c>
      <c r="O120" s="13">
        <f>F120+I120-L120</f>
        <v>1041.3468</v>
      </c>
    </row>
    <row r="121" spans="1:15" ht="12.75">
      <c r="A121" s="11"/>
      <c r="B121" s="11"/>
      <c r="C121" s="41"/>
      <c r="D121" s="41"/>
      <c r="E121" s="45"/>
      <c r="F121" s="13"/>
      <c r="G121" s="41"/>
      <c r="H121" s="45"/>
      <c r="I121" s="13">
        <f t="shared" si="5"/>
        <v>0</v>
      </c>
      <c r="J121" s="11"/>
      <c r="K121" s="45"/>
      <c r="L121" s="13"/>
      <c r="M121" s="11">
        <f t="shared" si="6"/>
        <v>0</v>
      </c>
      <c r="N121" s="45"/>
      <c r="O121" s="13">
        <f>F121+I121-L121</f>
        <v>0</v>
      </c>
    </row>
    <row r="122" spans="1:15" ht="12.75">
      <c r="A122" s="11"/>
      <c r="B122" s="14" t="s">
        <v>40</v>
      </c>
      <c r="C122" s="14"/>
      <c r="D122" s="14"/>
      <c r="E122" s="31"/>
      <c r="F122" s="15">
        <v>2253.44</v>
      </c>
      <c r="G122" s="14"/>
      <c r="H122" s="38"/>
      <c r="I122" s="15">
        <f>SUM(I115:I121)</f>
        <v>2592.18434</v>
      </c>
      <c r="J122" s="14"/>
      <c r="K122" s="38"/>
      <c r="L122" s="15">
        <f>SUM(L115:L121)</f>
        <v>2253.4491</v>
      </c>
      <c r="M122" s="14"/>
      <c r="N122" s="38"/>
      <c r="O122" s="16">
        <v>2592.17</v>
      </c>
    </row>
    <row r="123" spans="1:15" ht="12.75">
      <c r="A123" s="5"/>
      <c r="B123" s="53"/>
      <c r="C123" s="53"/>
      <c r="D123" s="53"/>
      <c r="E123" s="54"/>
      <c r="F123" s="55"/>
      <c r="G123" s="53"/>
      <c r="H123" s="56"/>
      <c r="I123" s="55"/>
      <c r="J123" s="53"/>
      <c r="K123" s="56"/>
      <c r="L123" s="55"/>
      <c r="M123" s="53"/>
      <c r="N123" s="56"/>
      <c r="O123" s="57"/>
    </row>
    <row r="124" spans="1:15" ht="12.75">
      <c r="A124" s="5"/>
      <c r="B124" s="53"/>
      <c r="C124" s="53"/>
      <c r="D124" s="53"/>
      <c r="E124" s="54"/>
      <c r="F124" s="55"/>
      <c r="G124" s="53"/>
      <c r="H124" s="56"/>
      <c r="I124" s="55"/>
      <c r="J124" s="53"/>
      <c r="K124" s="56"/>
      <c r="L124" s="55"/>
      <c r="M124" s="53"/>
      <c r="N124" s="56"/>
      <c r="O124" s="57"/>
    </row>
    <row r="125" spans="1:15" ht="12.75">
      <c r="A125" s="5"/>
      <c r="B125" s="7"/>
      <c r="C125" s="7"/>
      <c r="D125" s="7"/>
      <c r="E125" s="32"/>
      <c r="F125" s="6"/>
      <c r="G125" s="7"/>
      <c r="H125" s="39"/>
      <c r="I125" s="6"/>
      <c r="J125" s="7"/>
      <c r="K125" s="39"/>
      <c r="L125" s="6"/>
      <c r="M125" s="7"/>
      <c r="N125" s="58"/>
      <c r="O125" s="6"/>
    </row>
    <row r="126" spans="1:15" ht="15.75">
      <c r="A126" s="17"/>
      <c r="B126" s="1" t="s">
        <v>20</v>
      </c>
      <c r="C126" s="17"/>
      <c r="D126" s="17"/>
      <c r="E126" s="33"/>
      <c r="F126" s="18"/>
      <c r="G126" s="17"/>
      <c r="H126" s="39"/>
      <c r="I126" s="6"/>
      <c r="J126" s="7"/>
      <c r="K126" s="39"/>
      <c r="L126" s="6"/>
      <c r="M126" s="7"/>
      <c r="N126" s="39"/>
      <c r="O126" s="6"/>
    </row>
    <row r="127" spans="1:15" ht="15.75">
      <c r="A127" s="17"/>
      <c r="B127" s="1"/>
      <c r="C127" s="17"/>
      <c r="D127" s="17"/>
      <c r="E127" s="33"/>
      <c r="F127" s="18"/>
      <c r="G127" s="17"/>
      <c r="H127" s="39"/>
      <c r="I127" s="6"/>
      <c r="J127" s="7"/>
      <c r="K127" s="39"/>
      <c r="L127" s="6"/>
      <c r="M127" s="7"/>
      <c r="N127" s="39"/>
      <c r="O127" s="6"/>
    </row>
    <row r="128" spans="1:15" ht="15.75">
      <c r="A128" s="17"/>
      <c r="B128" s="1" t="s">
        <v>21</v>
      </c>
      <c r="C128" s="17"/>
      <c r="D128" s="17"/>
      <c r="E128" s="33"/>
      <c r="F128" s="18"/>
      <c r="G128" s="17"/>
      <c r="H128" s="39"/>
      <c r="I128" s="6"/>
      <c r="J128" s="7"/>
      <c r="K128" s="39"/>
      <c r="L128" s="6"/>
      <c r="M128" s="7"/>
      <c r="N128" s="39"/>
      <c r="O128" s="6"/>
    </row>
    <row r="129" spans="1:15" ht="12.75">
      <c r="A129" s="7"/>
      <c r="B129" s="2"/>
      <c r="C129" s="7"/>
      <c r="D129" s="7"/>
      <c r="E129" s="32"/>
      <c r="F129" s="6"/>
      <c r="G129" s="7"/>
      <c r="H129" s="39"/>
      <c r="I129" s="6"/>
      <c r="J129" s="7"/>
      <c r="K129" s="39"/>
      <c r="L129" s="6"/>
      <c r="M129" s="7"/>
      <c r="N129" s="39"/>
      <c r="O129" s="6"/>
    </row>
    <row r="130" spans="1:15" ht="12.75">
      <c r="A130" s="7"/>
      <c r="B130" s="3" t="s">
        <v>22</v>
      </c>
      <c r="C130" s="7"/>
      <c r="D130" s="7"/>
      <c r="E130" s="32"/>
      <c r="F130" s="6"/>
      <c r="G130" s="7"/>
      <c r="H130" s="39"/>
      <c r="I130" s="6"/>
      <c r="J130" s="7"/>
      <c r="K130" s="39"/>
      <c r="L130" s="6"/>
      <c r="M130" s="7"/>
      <c r="N130" s="39"/>
      <c r="O130" s="6"/>
    </row>
    <row r="131" spans="1:15" ht="12.75">
      <c r="A131" s="7"/>
      <c r="B131" s="3" t="s">
        <v>23</v>
      </c>
      <c r="C131" s="7"/>
      <c r="D131" s="7"/>
      <c r="E131" s="32"/>
      <c r="F131" s="6"/>
      <c r="G131" s="7"/>
      <c r="H131" s="39"/>
      <c r="I131" s="6"/>
      <c r="J131" s="7"/>
      <c r="K131" s="39"/>
      <c r="L131" s="7"/>
      <c r="M131" s="7"/>
      <c r="N131" s="39"/>
      <c r="O131" s="6"/>
    </row>
    <row r="132" spans="1:15" ht="12.75">
      <c r="A132" s="7"/>
      <c r="B132" s="3" t="s">
        <v>24</v>
      </c>
      <c r="C132" s="7"/>
      <c r="D132" s="7"/>
      <c r="E132" s="32"/>
      <c r="F132" s="6"/>
      <c r="G132" s="7"/>
      <c r="H132" s="39"/>
      <c r="I132" s="6"/>
      <c r="J132" s="7"/>
      <c r="K132" s="39"/>
      <c r="L132" s="7"/>
      <c r="M132" s="7"/>
      <c r="N132" s="39"/>
      <c r="O132" s="6"/>
    </row>
    <row r="133" spans="1:15" ht="12.75">
      <c r="A133" s="7"/>
      <c r="B133" s="3"/>
      <c r="C133" s="7"/>
      <c r="D133" s="7"/>
      <c r="E133" s="32"/>
      <c r="F133" s="6"/>
      <c r="G133" s="7"/>
      <c r="H133" s="39"/>
      <c r="I133" s="6"/>
      <c r="J133" s="7"/>
      <c r="K133" s="39"/>
      <c r="L133" s="7"/>
      <c r="M133" s="7"/>
      <c r="N133" s="39"/>
      <c r="O133" s="6"/>
    </row>
    <row r="134" spans="1:15" ht="12.75">
      <c r="A134" s="7"/>
      <c r="B134" s="3"/>
      <c r="C134" s="7"/>
      <c r="D134" s="7"/>
      <c r="E134" s="32"/>
      <c r="F134" s="6"/>
      <c r="G134" s="7"/>
      <c r="H134" s="39"/>
      <c r="I134" s="6"/>
      <c r="J134" s="7"/>
      <c r="K134" s="39"/>
      <c r="L134" s="7"/>
      <c r="M134" s="7"/>
      <c r="N134" s="39"/>
      <c r="O134" s="6"/>
    </row>
    <row r="135" spans="1:15" ht="12.75">
      <c r="A135" s="7"/>
      <c r="B135" s="3"/>
      <c r="C135" s="7"/>
      <c r="D135" s="7"/>
      <c r="E135" s="32"/>
      <c r="F135" s="6"/>
      <c r="G135" s="7"/>
      <c r="H135" s="39"/>
      <c r="I135" s="6"/>
      <c r="J135" s="7"/>
      <c r="K135" s="39"/>
      <c r="L135" s="7"/>
      <c r="M135" s="7"/>
      <c r="N135" s="39"/>
      <c r="O135" s="6"/>
    </row>
    <row r="136" spans="1:15" ht="15.75">
      <c r="A136" s="17"/>
      <c r="B136" s="17"/>
      <c r="C136" s="17"/>
      <c r="D136" s="17"/>
      <c r="E136" s="24"/>
      <c r="F136" s="18"/>
      <c r="G136" s="17"/>
      <c r="H136" s="34"/>
      <c r="I136" s="19" t="s">
        <v>12</v>
      </c>
      <c r="J136" s="17"/>
      <c r="K136" s="34"/>
      <c r="L136" s="18"/>
      <c r="M136" s="17"/>
      <c r="N136" s="34"/>
      <c r="O136" s="18"/>
    </row>
    <row r="137" spans="1:15" ht="15.75">
      <c r="A137" s="17"/>
      <c r="B137" s="17"/>
      <c r="C137" s="17"/>
      <c r="D137" s="17"/>
      <c r="E137" s="24" t="s">
        <v>13</v>
      </c>
      <c r="F137" s="18"/>
      <c r="G137" s="17"/>
      <c r="H137" s="34"/>
      <c r="I137" s="18"/>
      <c r="J137" s="17"/>
      <c r="K137" s="34"/>
      <c r="L137" s="18"/>
      <c r="M137" s="17"/>
      <c r="N137" s="34"/>
      <c r="O137" s="18"/>
    </row>
    <row r="138" spans="1:15" ht="15.75">
      <c r="A138" s="17"/>
      <c r="B138" s="17"/>
      <c r="C138" s="17"/>
      <c r="D138" s="17"/>
      <c r="E138" s="24" t="s">
        <v>14</v>
      </c>
      <c r="F138" s="18"/>
      <c r="G138" s="17"/>
      <c r="H138" s="34"/>
      <c r="I138" s="18"/>
      <c r="J138" s="17"/>
      <c r="K138" s="34"/>
      <c r="L138" s="18"/>
      <c r="M138" s="17"/>
      <c r="N138" s="34"/>
      <c r="O138" s="18"/>
    </row>
    <row r="139" spans="1:15" ht="15.75">
      <c r="A139" s="17"/>
      <c r="B139" s="17"/>
      <c r="C139" s="17"/>
      <c r="D139" s="17"/>
      <c r="E139" s="24" t="s">
        <v>15</v>
      </c>
      <c r="F139" s="18"/>
      <c r="G139" s="17"/>
      <c r="H139" s="34"/>
      <c r="I139" s="18"/>
      <c r="J139" s="17"/>
      <c r="K139" s="34"/>
      <c r="L139" s="18"/>
      <c r="M139" s="17"/>
      <c r="N139" s="34"/>
      <c r="O139" s="18"/>
    </row>
    <row r="140" spans="1:15" ht="15.75">
      <c r="A140" s="17"/>
      <c r="B140" s="17"/>
      <c r="C140" s="17"/>
      <c r="D140" s="17"/>
      <c r="E140" s="25" t="s">
        <v>16</v>
      </c>
      <c r="F140" s="18"/>
      <c r="G140" s="17"/>
      <c r="H140" s="34"/>
      <c r="I140" s="18"/>
      <c r="J140" s="17"/>
      <c r="K140" s="34"/>
      <c r="L140" s="18"/>
      <c r="M140" s="17"/>
      <c r="N140" s="34"/>
      <c r="O140" s="18"/>
    </row>
    <row r="141" spans="1:15" ht="15.75">
      <c r="A141" s="17"/>
      <c r="B141" s="17"/>
      <c r="C141" s="17"/>
      <c r="D141" s="17"/>
      <c r="E141" s="25" t="s">
        <v>17</v>
      </c>
      <c r="F141" s="18"/>
      <c r="G141" s="17"/>
      <c r="H141" s="34"/>
      <c r="I141" s="18"/>
      <c r="J141" s="17"/>
      <c r="K141" s="34"/>
      <c r="L141" s="18"/>
      <c r="M141" s="17"/>
      <c r="N141" s="34"/>
      <c r="O141" s="18"/>
    </row>
    <row r="142" spans="1:15" ht="15.75">
      <c r="A142" s="17"/>
      <c r="B142" s="20" t="s">
        <v>53</v>
      </c>
      <c r="C142" s="20"/>
      <c r="D142" s="20"/>
      <c r="E142" s="26"/>
      <c r="F142" s="21"/>
      <c r="G142" s="20"/>
      <c r="H142" s="35"/>
      <c r="I142" s="21"/>
      <c r="J142" s="20"/>
      <c r="K142" s="34"/>
      <c r="L142" s="18"/>
      <c r="M142" s="17"/>
      <c r="N142" s="34"/>
      <c r="O142" s="18"/>
    </row>
    <row r="143" spans="1:15" ht="15.75">
      <c r="A143" s="17"/>
      <c r="B143" s="17"/>
      <c r="C143" s="17"/>
      <c r="D143" s="17"/>
      <c r="E143" s="27" t="s">
        <v>18</v>
      </c>
      <c r="F143" s="18"/>
      <c r="G143" s="17"/>
      <c r="H143" s="34"/>
      <c r="I143" s="18"/>
      <c r="J143" s="17"/>
      <c r="K143" s="34"/>
      <c r="L143" s="18"/>
      <c r="M143" s="17"/>
      <c r="N143" s="34"/>
      <c r="O143" s="18"/>
    </row>
    <row r="144" spans="1:15" ht="15.75">
      <c r="A144" s="17"/>
      <c r="B144" s="17"/>
      <c r="C144" s="17"/>
      <c r="D144" s="17"/>
      <c r="E144" s="27" t="s">
        <v>19</v>
      </c>
      <c r="F144" s="18"/>
      <c r="G144" s="17"/>
      <c r="H144" s="34"/>
      <c r="I144" s="18"/>
      <c r="J144" s="17"/>
      <c r="K144" s="34"/>
      <c r="L144" s="18"/>
      <c r="M144" s="17"/>
      <c r="N144" s="34"/>
      <c r="O144" s="18"/>
    </row>
    <row r="145" spans="1:15" ht="15.75">
      <c r="A145" s="17"/>
      <c r="B145" s="17"/>
      <c r="C145" s="22" t="s">
        <v>79</v>
      </c>
      <c r="D145" s="22"/>
      <c r="E145" s="28"/>
      <c r="F145" s="23"/>
      <c r="G145" s="17"/>
      <c r="H145" s="34"/>
      <c r="I145" s="18"/>
      <c r="J145" s="17"/>
      <c r="K145" s="34"/>
      <c r="L145" s="18"/>
      <c r="M145" s="17"/>
      <c r="N145" s="34"/>
      <c r="O145" s="18"/>
    </row>
    <row r="146" spans="1:15" ht="12.75">
      <c r="A146" s="9"/>
      <c r="B146" s="9"/>
      <c r="C146" s="9"/>
      <c r="D146" s="9"/>
      <c r="E146" s="29"/>
      <c r="F146" s="10"/>
      <c r="G146" s="9"/>
      <c r="H146" s="36"/>
      <c r="I146" s="10"/>
      <c r="J146" s="9"/>
      <c r="K146" s="36"/>
      <c r="L146" s="10"/>
      <c r="M146" s="9"/>
      <c r="N146" s="36"/>
      <c r="O146" s="10"/>
    </row>
    <row r="147" spans="1:15" ht="12.75">
      <c r="A147" s="11"/>
      <c r="B147" s="11"/>
      <c r="C147" s="11"/>
      <c r="D147" s="108" t="s">
        <v>5</v>
      </c>
      <c r="E147" s="108"/>
      <c r="F147" s="108"/>
      <c r="G147" s="108" t="s">
        <v>6</v>
      </c>
      <c r="H147" s="108"/>
      <c r="I147" s="108"/>
      <c r="J147" s="108" t="s">
        <v>7</v>
      </c>
      <c r="K147" s="108"/>
      <c r="L147" s="108"/>
      <c r="M147" s="108" t="s">
        <v>5</v>
      </c>
      <c r="N147" s="108"/>
      <c r="O147" s="108"/>
    </row>
    <row r="148" spans="1:15" ht="12.75">
      <c r="A148" s="11" t="s">
        <v>0</v>
      </c>
      <c r="B148" s="11" t="s">
        <v>2</v>
      </c>
      <c r="C148" s="11" t="s">
        <v>4</v>
      </c>
      <c r="D148" s="108" t="s">
        <v>66</v>
      </c>
      <c r="E148" s="108"/>
      <c r="F148" s="108"/>
      <c r="G148" s="108"/>
      <c r="H148" s="108"/>
      <c r="I148" s="108"/>
      <c r="J148" s="108"/>
      <c r="K148" s="108"/>
      <c r="L148" s="108"/>
      <c r="M148" s="108" t="s">
        <v>75</v>
      </c>
      <c r="N148" s="108"/>
      <c r="O148" s="108"/>
    </row>
    <row r="149" spans="1:15" ht="25.5">
      <c r="A149" s="11" t="s">
        <v>1</v>
      </c>
      <c r="B149" s="11" t="s">
        <v>3</v>
      </c>
      <c r="C149" s="12"/>
      <c r="D149" s="11" t="s">
        <v>8</v>
      </c>
      <c r="E149" s="30" t="s">
        <v>9</v>
      </c>
      <c r="F149" s="13" t="s">
        <v>10</v>
      </c>
      <c r="G149" s="11"/>
      <c r="H149" s="37" t="s">
        <v>9</v>
      </c>
      <c r="I149" s="13" t="s">
        <v>10</v>
      </c>
      <c r="J149" s="11" t="s">
        <v>8</v>
      </c>
      <c r="K149" s="37" t="s">
        <v>9</v>
      </c>
      <c r="L149" s="13" t="s">
        <v>10</v>
      </c>
      <c r="M149" s="11" t="s">
        <v>11</v>
      </c>
      <c r="N149" s="37" t="s">
        <v>9</v>
      </c>
      <c r="O149" s="13" t="s">
        <v>10</v>
      </c>
    </row>
    <row r="150" spans="1:15" ht="12.75">
      <c r="A150" s="11">
        <v>1</v>
      </c>
      <c r="B150" s="11" t="s">
        <v>51</v>
      </c>
      <c r="C150" s="11" t="s">
        <v>33</v>
      </c>
      <c r="D150" s="52">
        <v>30</v>
      </c>
      <c r="E150" s="30">
        <v>70.5288</v>
      </c>
      <c r="F150" s="13">
        <f>D150*E150</f>
        <v>2115.864</v>
      </c>
      <c r="G150" s="11"/>
      <c r="H150" s="30">
        <v>70.5288</v>
      </c>
      <c r="I150" s="13">
        <f aca="true" t="shared" si="7" ref="I150:I155">G150*H150</f>
        <v>0</v>
      </c>
      <c r="J150" s="11"/>
      <c r="K150" s="30">
        <v>70.5288</v>
      </c>
      <c r="L150" s="13">
        <f>J150*K150</f>
        <v>0</v>
      </c>
      <c r="M150" s="11">
        <f aca="true" t="shared" si="8" ref="M150:M158">D150+G150-J150</f>
        <v>30</v>
      </c>
      <c r="N150" s="30">
        <v>70.5288</v>
      </c>
      <c r="O150" s="13">
        <f>M150*N150</f>
        <v>2115.864</v>
      </c>
    </row>
    <row r="151" spans="1:15" ht="12.75">
      <c r="A151" s="11">
        <v>2</v>
      </c>
      <c r="B151" s="11" t="s">
        <v>54</v>
      </c>
      <c r="C151" s="11" t="s">
        <v>27</v>
      </c>
      <c r="D151" s="52">
        <v>30</v>
      </c>
      <c r="E151" s="46">
        <v>9.78833</v>
      </c>
      <c r="F151" s="13">
        <f>D151*E151</f>
        <v>293.6499</v>
      </c>
      <c r="G151" s="41">
        <v>30</v>
      </c>
      <c r="H151" s="46">
        <v>9.78833</v>
      </c>
      <c r="I151" s="13">
        <f t="shared" si="7"/>
        <v>293.6499</v>
      </c>
      <c r="J151" s="11">
        <v>40</v>
      </c>
      <c r="K151" s="46">
        <v>9.78833</v>
      </c>
      <c r="L151" s="13">
        <f>J151*K151</f>
        <v>391.5332</v>
      </c>
      <c r="M151" s="11">
        <f t="shared" si="8"/>
        <v>20</v>
      </c>
      <c r="N151" s="46">
        <v>9.78833</v>
      </c>
      <c r="O151" s="13">
        <f aca="true" t="shared" si="9" ref="O151:O158">F151+I151-L151</f>
        <v>195.76659999999998</v>
      </c>
    </row>
    <row r="152" spans="1:15" ht="12.75">
      <c r="A152" s="11">
        <v>3</v>
      </c>
      <c r="B152" s="11" t="s">
        <v>57</v>
      </c>
      <c r="C152" s="11" t="s">
        <v>27</v>
      </c>
      <c r="D152" s="52">
        <v>1080</v>
      </c>
      <c r="E152" s="46">
        <v>0.6756192</v>
      </c>
      <c r="F152" s="13">
        <f>D152*E152</f>
        <v>729.668736</v>
      </c>
      <c r="G152" s="41"/>
      <c r="H152" s="46">
        <v>0.6756192</v>
      </c>
      <c r="I152" s="13">
        <f t="shared" si="7"/>
        <v>0</v>
      </c>
      <c r="J152" s="11">
        <v>920</v>
      </c>
      <c r="K152" s="46">
        <v>0.6756192</v>
      </c>
      <c r="L152" s="13">
        <f>J152*K152</f>
        <v>621.569664</v>
      </c>
      <c r="M152" s="11">
        <f t="shared" si="8"/>
        <v>160</v>
      </c>
      <c r="N152" s="46">
        <v>0.6756192</v>
      </c>
      <c r="O152" s="13">
        <f t="shared" si="9"/>
        <v>108.09907199999998</v>
      </c>
    </row>
    <row r="153" spans="1:15" ht="12.75">
      <c r="A153" s="11">
        <v>4</v>
      </c>
      <c r="B153" s="11" t="s">
        <v>69</v>
      </c>
      <c r="C153" s="11" t="s">
        <v>27</v>
      </c>
      <c r="D153" s="52">
        <v>600</v>
      </c>
      <c r="E153" s="46">
        <v>1.129913</v>
      </c>
      <c r="F153" s="13">
        <f>D153*E153</f>
        <v>677.9477999999999</v>
      </c>
      <c r="G153" s="41"/>
      <c r="H153" s="46">
        <v>1.129913</v>
      </c>
      <c r="I153" s="13">
        <f t="shared" si="7"/>
        <v>0</v>
      </c>
      <c r="J153" s="11">
        <v>600</v>
      </c>
      <c r="K153" s="46">
        <v>1.129913</v>
      </c>
      <c r="L153" s="13">
        <f aca="true" t="shared" si="10" ref="L153:L158">J153*K153</f>
        <v>677.9477999999999</v>
      </c>
      <c r="M153" s="11">
        <f t="shared" si="8"/>
        <v>0</v>
      </c>
      <c r="N153" s="46">
        <v>1.129913</v>
      </c>
      <c r="O153" s="13">
        <f t="shared" si="9"/>
        <v>0</v>
      </c>
    </row>
    <row r="154" spans="1:15" ht="12.75">
      <c r="A154" s="11">
        <v>5</v>
      </c>
      <c r="B154" s="11" t="s">
        <v>51</v>
      </c>
      <c r="C154" s="11" t="s">
        <v>33</v>
      </c>
      <c r="D154" s="52"/>
      <c r="E154" s="46">
        <v>118.0505</v>
      </c>
      <c r="F154" s="13"/>
      <c r="G154" s="41">
        <v>30</v>
      </c>
      <c r="H154" s="46">
        <v>118.0505</v>
      </c>
      <c r="I154" s="13">
        <f t="shared" si="7"/>
        <v>3541.515</v>
      </c>
      <c r="J154" s="11">
        <v>30</v>
      </c>
      <c r="K154" s="46">
        <v>118.0505</v>
      </c>
      <c r="L154" s="13">
        <f t="shared" si="10"/>
        <v>3541.515</v>
      </c>
      <c r="M154" s="11">
        <f t="shared" si="8"/>
        <v>0</v>
      </c>
      <c r="N154" s="46">
        <v>118.0505</v>
      </c>
      <c r="O154" s="13">
        <f t="shared" si="9"/>
        <v>0</v>
      </c>
    </row>
    <row r="155" spans="1:15" ht="12.75">
      <c r="A155" s="11">
        <v>6</v>
      </c>
      <c r="B155" s="11" t="s">
        <v>38</v>
      </c>
      <c r="C155" s="11" t="s">
        <v>33</v>
      </c>
      <c r="D155" s="52"/>
      <c r="E155" s="45">
        <v>33.584436</v>
      </c>
      <c r="F155" s="13"/>
      <c r="G155" s="41">
        <v>30</v>
      </c>
      <c r="H155" s="45">
        <v>33.584436</v>
      </c>
      <c r="I155" s="13">
        <f t="shared" si="7"/>
        <v>1007.5330799999999</v>
      </c>
      <c r="J155" s="11"/>
      <c r="K155" s="45">
        <v>33.584436</v>
      </c>
      <c r="L155" s="13">
        <f t="shared" si="10"/>
        <v>0</v>
      </c>
      <c r="M155" s="11">
        <f t="shared" si="8"/>
        <v>30</v>
      </c>
      <c r="N155" s="45">
        <v>33.584436</v>
      </c>
      <c r="O155" s="13">
        <f t="shared" si="9"/>
        <v>1007.5330799999999</v>
      </c>
    </row>
    <row r="156" spans="1:15" ht="12.75">
      <c r="A156" s="11">
        <v>7</v>
      </c>
      <c r="B156" s="11" t="s">
        <v>50</v>
      </c>
      <c r="C156" s="11" t="s">
        <v>48</v>
      </c>
      <c r="D156" s="52"/>
      <c r="E156" s="46">
        <v>20.1481</v>
      </c>
      <c r="F156" s="13"/>
      <c r="G156" s="41">
        <v>425</v>
      </c>
      <c r="H156" s="46">
        <v>20.1481</v>
      </c>
      <c r="I156" s="13">
        <v>8562.93</v>
      </c>
      <c r="J156" s="11"/>
      <c r="K156" s="46">
        <v>20.1481</v>
      </c>
      <c r="L156" s="13">
        <f t="shared" si="10"/>
        <v>0</v>
      </c>
      <c r="M156" s="11">
        <f t="shared" si="8"/>
        <v>425</v>
      </c>
      <c r="N156" s="46">
        <v>20.1481</v>
      </c>
      <c r="O156" s="13">
        <f t="shared" si="9"/>
        <v>8562.93</v>
      </c>
    </row>
    <row r="157" spans="1:15" ht="12.75">
      <c r="A157" s="11">
        <v>8</v>
      </c>
      <c r="B157" s="11" t="s">
        <v>83</v>
      </c>
      <c r="C157" s="11" t="s">
        <v>27</v>
      </c>
      <c r="D157" s="52"/>
      <c r="E157" s="47">
        <v>2.8403721</v>
      </c>
      <c r="F157" s="13"/>
      <c r="G157" s="41">
        <v>630</v>
      </c>
      <c r="H157" s="47">
        <v>2.8403721</v>
      </c>
      <c r="I157" s="13">
        <f>G157*H157</f>
        <v>1789.4344230000002</v>
      </c>
      <c r="J157" s="11"/>
      <c r="K157" s="47">
        <v>2.8403721</v>
      </c>
      <c r="L157" s="13">
        <f t="shared" si="10"/>
        <v>0</v>
      </c>
      <c r="M157" s="11">
        <f t="shared" si="8"/>
        <v>630</v>
      </c>
      <c r="N157" s="47">
        <v>2.8403721</v>
      </c>
      <c r="O157" s="13">
        <f t="shared" si="9"/>
        <v>1789.4344230000002</v>
      </c>
    </row>
    <row r="158" spans="1:15" ht="12.75">
      <c r="A158" s="11">
        <v>9</v>
      </c>
      <c r="B158" s="11" t="s">
        <v>84</v>
      </c>
      <c r="C158" s="11" t="s">
        <v>31</v>
      </c>
      <c r="D158" s="52"/>
      <c r="E158" s="47">
        <v>7.4422624</v>
      </c>
      <c r="F158" s="13"/>
      <c r="G158" s="41">
        <v>540</v>
      </c>
      <c r="H158" s="47">
        <v>7.4422624</v>
      </c>
      <c r="I158" s="13">
        <f>G158*H158</f>
        <v>4018.821696</v>
      </c>
      <c r="J158" s="11"/>
      <c r="K158" s="47">
        <v>7.4422624</v>
      </c>
      <c r="L158" s="13">
        <f t="shared" si="10"/>
        <v>0</v>
      </c>
      <c r="M158" s="11">
        <f t="shared" si="8"/>
        <v>540</v>
      </c>
      <c r="N158" s="47">
        <v>7.4422624</v>
      </c>
      <c r="O158" s="13">
        <f t="shared" si="9"/>
        <v>4018.821696</v>
      </c>
    </row>
    <row r="159" spans="1:15" ht="12.75">
      <c r="A159" s="11"/>
      <c r="B159" s="14" t="s">
        <v>40</v>
      </c>
      <c r="C159" s="14"/>
      <c r="D159" s="14"/>
      <c r="E159" s="31"/>
      <c r="F159" s="15">
        <f>SUM(F150:F153)</f>
        <v>3817.130436</v>
      </c>
      <c r="G159" s="14"/>
      <c r="H159" s="38"/>
      <c r="I159" s="15">
        <f>SUM(I150:I158)</f>
        <v>19213.884099000003</v>
      </c>
      <c r="J159" s="14"/>
      <c r="K159" s="38"/>
      <c r="L159" s="15">
        <f>SUM(L150:L158)</f>
        <v>5232.565664</v>
      </c>
      <c r="M159" s="14"/>
      <c r="N159" s="38"/>
      <c r="O159" s="16">
        <v>17798.44</v>
      </c>
    </row>
    <row r="160" spans="1:15" ht="12.75">
      <c r="A160" s="5"/>
      <c r="B160" s="7"/>
      <c r="C160" s="7"/>
      <c r="D160" s="7"/>
      <c r="E160" s="32"/>
      <c r="F160" s="6"/>
      <c r="G160" s="7"/>
      <c r="H160" s="39"/>
      <c r="I160" s="6"/>
      <c r="J160" s="7"/>
      <c r="K160" s="39"/>
      <c r="L160" s="6"/>
      <c r="M160" s="7"/>
      <c r="N160" s="39"/>
      <c r="O160" s="6"/>
    </row>
    <row r="161" spans="1:15" ht="15">
      <c r="A161" s="17"/>
      <c r="B161" s="17"/>
      <c r="C161" s="17"/>
      <c r="D161" s="17"/>
      <c r="E161" s="33"/>
      <c r="F161" s="18"/>
      <c r="G161" s="17"/>
      <c r="H161" s="39"/>
      <c r="I161" s="6"/>
      <c r="J161" s="7"/>
      <c r="K161" s="39"/>
      <c r="L161" s="6"/>
      <c r="M161" s="7"/>
      <c r="N161" s="39"/>
      <c r="O161" s="6"/>
    </row>
    <row r="162" spans="1:15" ht="15.75">
      <c r="A162" s="17"/>
      <c r="B162" s="1" t="s">
        <v>20</v>
      </c>
      <c r="C162" s="17"/>
      <c r="D162" s="17"/>
      <c r="E162" s="33"/>
      <c r="F162" s="18"/>
      <c r="G162" s="17"/>
      <c r="H162" s="39"/>
      <c r="I162" s="6"/>
      <c r="J162" s="7"/>
      <c r="K162" s="39"/>
      <c r="L162" s="6"/>
      <c r="M162" s="7"/>
      <c r="N162" s="58"/>
      <c r="O162" s="6"/>
    </row>
    <row r="163" spans="1:15" ht="15.75">
      <c r="A163" s="17"/>
      <c r="B163" s="1"/>
      <c r="C163" s="17"/>
      <c r="D163" s="17"/>
      <c r="E163" s="33"/>
      <c r="F163" s="18"/>
      <c r="G163" s="17"/>
      <c r="H163" s="39"/>
      <c r="I163" s="6"/>
      <c r="J163" s="7"/>
      <c r="K163" s="39"/>
      <c r="L163" s="6"/>
      <c r="M163" s="7"/>
      <c r="N163" s="39"/>
      <c r="O163" s="6"/>
    </row>
    <row r="164" spans="1:15" ht="15.75">
      <c r="A164" s="17"/>
      <c r="B164" s="1" t="s">
        <v>21</v>
      </c>
      <c r="C164" s="17"/>
      <c r="D164" s="17"/>
      <c r="E164" s="33"/>
      <c r="F164" s="18"/>
      <c r="G164" s="17"/>
      <c r="H164" s="39"/>
      <c r="I164" s="6"/>
      <c r="J164" s="7"/>
      <c r="K164" s="39"/>
      <c r="L164" s="6"/>
      <c r="M164" s="7"/>
      <c r="N164" s="39"/>
      <c r="O164" s="6"/>
    </row>
    <row r="165" spans="1:15" ht="12.75">
      <c r="A165" s="7"/>
      <c r="B165" s="2"/>
      <c r="C165" s="7"/>
      <c r="D165" s="7"/>
      <c r="E165" s="32"/>
      <c r="F165" s="6"/>
      <c r="G165" s="7"/>
      <c r="H165" s="39"/>
      <c r="I165" s="6"/>
      <c r="J165" s="7"/>
      <c r="K165" s="39"/>
      <c r="L165" s="6"/>
      <c r="M165" s="7"/>
      <c r="N165" s="39"/>
      <c r="O165" s="6"/>
    </row>
    <row r="166" spans="1:15" ht="12.75">
      <c r="A166" s="7"/>
      <c r="B166" s="3" t="s">
        <v>22</v>
      </c>
      <c r="C166" s="7"/>
      <c r="D166" s="7"/>
      <c r="E166" s="32"/>
      <c r="F166" s="6"/>
      <c r="G166" s="7"/>
      <c r="H166" s="39"/>
      <c r="I166" s="48"/>
      <c r="J166" s="7"/>
      <c r="K166" s="39"/>
      <c r="L166" s="6"/>
      <c r="M166" s="7"/>
      <c r="N166" s="39"/>
      <c r="O166" s="6"/>
    </row>
    <row r="167" spans="1:15" ht="12.75">
      <c r="A167" s="7"/>
      <c r="B167" s="3" t="s">
        <v>23</v>
      </c>
      <c r="C167" s="7"/>
      <c r="D167" s="7"/>
      <c r="E167" s="32"/>
      <c r="F167" s="6"/>
      <c r="G167" s="7"/>
      <c r="H167" s="39"/>
      <c r="I167" s="6"/>
      <c r="J167" s="7"/>
      <c r="K167" s="39"/>
      <c r="L167" s="7"/>
      <c r="M167" s="7"/>
      <c r="N167" s="39"/>
      <c r="O167" s="6"/>
    </row>
    <row r="168" spans="1:15" ht="12.75">
      <c r="A168" s="7"/>
      <c r="B168" s="3" t="s">
        <v>24</v>
      </c>
      <c r="C168" s="7"/>
      <c r="D168" s="7"/>
      <c r="E168" s="32"/>
      <c r="F168" s="6"/>
      <c r="G168" s="7"/>
      <c r="H168" s="39"/>
      <c r="I168" s="6"/>
      <c r="J168" s="7"/>
      <c r="K168" s="39"/>
      <c r="L168" s="7"/>
      <c r="M168" s="7"/>
      <c r="N168" s="39"/>
      <c r="O168" s="6"/>
    </row>
    <row r="173" spans="6:12" ht="12.75">
      <c r="F173" s="4"/>
      <c r="H173" s="4"/>
      <c r="J173" s="4"/>
      <c r="L173" s="4"/>
    </row>
  </sheetData>
  <sheetProtection/>
  <mergeCells count="30">
    <mergeCell ref="D12:F12"/>
    <mergeCell ref="G12:I13"/>
    <mergeCell ref="J12:L13"/>
    <mergeCell ref="M12:O12"/>
    <mergeCell ref="D13:F13"/>
    <mergeCell ref="M13:O13"/>
    <mergeCell ref="D46:F46"/>
    <mergeCell ref="G46:I47"/>
    <mergeCell ref="J46:L47"/>
    <mergeCell ref="M46:O46"/>
    <mergeCell ref="D47:F47"/>
    <mergeCell ref="M47:O47"/>
    <mergeCell ref="D78:F78"/>
    <mergeCell ref="G78:I79"/>
    <mergeCell ref="J78:L79"/>
    <mergeCell ref="M78:O78"/>
    <mergeCell ref="D79:F79"/>
    <mergeCell ref="M79:O79"/>
    <mergeCell ref="D112:F112"/>
    <mergeCell ref="G112:I113"/>
    <mergeCell ref="J112:L113"/>
    <mergeCell ref="M112:O112"/>
    <mergeCell ref="D113:F113"/>
    <mergeCell ref="M113:O113"/>
    <mergeCell ref="D147:F147"/>
    <mergeCell ref="G147:I148"/>
    <mergeCell ref="J147:L148"/>
    <mergeCell ref="M147:O147"/>
    <mergeCell ref="D148:F148"/>
    <mergeCell ref="M148:O14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62"/>
  <sheetViews>
    <sheetView zoomScalePageLayoutView="0" workbookViewId="0" topLeftCell="A31">
      <selection activeCell="N12" sqref="N12"/>
    </sheetView>
  </sheetViews>
  <sheetFormatPr defaultColWidth="9.00390625" defaultRowHeight="12.75"/>
  <cols>
    <col min="1" max="1" width="5.875" style="0" customWidth="1"/>
    <col min="2" max="2" width="17.75390625" style="0" customWidth="1"/>
    <col min="3" max="3" width="7.125" style="0" customWidth="1"/>
    <col min="5" max="5" width="7.125" style="0" customWidth="1"/>
    <col min="6" max="6" width="11.00390625" style="0" customWidth="1"/>
    <col min="7" max="7" width="6.75390625" style="0" customWidth="1"/>
    <col min="9" max="9" width="6.875" style="0" customWidth="1"/>
  </cols>
  <sheetData>
    <row r="1" spans="1:14" ht="15">
      <c r="A1" s="121" t="s">
        <v>96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14" ht="15.75">
      <c r="A2" s="122" t="s">
        <v>97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4" ht="15">
      <c r="A3" s="121" t="s">
        <v>98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4" ht="15">
      <c r="A4" s="17"/>
      <c r="B4" s="121" t="s">
        <v>126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</row>
    <row r="5" spans="1:15" ht="15">
      <c r="A5" s="17"/>
      <c r="B5" s="121" t="s">
        <v>113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</row>
    <row r="6" spans="1:14" ht="12.75">
      <c r="A6" s="7"/>
      <c r="B6" s="7"/>
      <c r="C6" s="7"/>
      <c r="D6" s="7"/>
      <c r="E6" s="7"/>
      <c r="F6" s="85"/>
      <c r="G6" s="7"/>
      <c r="H6" s="6"/>
      <c r="I6" s="7"/>
      <c r="J6" s="6"/>
      <c r="K6" s="7"/>
      <c r="L6" s="6"/>
      <c r="M6" s="7"/>
      <c r="N6" s="6"/>
    </row>
    <row r="7" spans="1:14" ht="12.75">
      <c r="A7" s="123" t="s">
        <v>94</v>
      </c>
      <c r="B7" s="123" t="s">
        <v>2</v>
      </c>
      <c r="C7" s="123" t="s">
        <v>92</v>
      </c>
      <c r="D7" s="123" t="s">
        <v>90</v>
      </c>
      <c r="E7" s="123" t="s">
        <v>93</v>
      </c>
      <c r="F7" s="118" t="s">
        <v>9</v>
      </c>
      <c r="G7" s="108" t="s">
        <v>5</v>
      </c>
      <c r="H7" s="108"/>
      <c r="I7" s="108" t="s">
        <v>6</v>
      </c>
      <c r="J7" s="108"/>
      <c r="K7" s="108" t="s">
        <v>7</v>
      </c>
      <c r="L7" s="108"/>
      <c r="M7" s="108" t="s">
        <v>5</v>
      </c>
      <c r="N7" s="108"/>
    </row>
    <row r="8" spans="1:14" ht="12.75">
      <c r="A8" s="124"/>
      <c r="B8" s="124"/>
      <c r="C8" s="124"/>
      <c r="D8" s="124"/>
      <c r="E8" s="124"/>
      <c r="F8" s="119"/>
      <c r="G8" s="108" t="s">
        <v>111</v>
      </c>
      <c r="H8" s="108"/>
      <c r="I8" s="108"/>
      <c r="J8" s="108"/>
      <c r="K8" s="108"/>
      <c r="L8" s="108"/>
      <c r="M8" s="108" t="s">
        <v>127</v>
      </c>
      <c r="N8" s="108"/>
    </row>
    <row r="9" spans="1:14" ht="25.5">
      <c r="A9" s="125"/>
      <c r="B9" s="125"/>
      <c r="C9" s="125"/>
      <c r="D9" s="125"/>
      <c r="E9" s="125"/>
      <c r="F9" s="120"/>
      <c r="G9" s="11" t="s">
        <v>8</v>
      </c>
      <c r="H9" s="13" t="s">
        <v>10</v>
      </c>
      <c r="I9" s="11" t="s">
        <v>8</v>
      </c>
      <c r="J9" s="13" t="s">
        <v>10</v>
      </c>
      <c r="K9" s="11" t="s">
        <v>8</v>
      </c>
      <c r="L9" s="13" t="s">
        <v>10</v>
      </c>
      <c r="M9" s="11" t="s">
        <v>11</v>
      </c>
      <c r="N9" s="13" t="s">
        <v>10</v>
      </c>
    </row>
    <row r="10" spans="1:14" ht="25.5">
      <c r="A10" s="84">
        <v>1</v>
      </c>
      <c r="B10" s="84" t="s">
        <v>115</v>
      </c>
      <c r="C10" s="84" t="s">
        <v>27</v>
      </c>
      <c r="D10" s="84" t="s">
        <v>114</v>
      </c>
      <c r="E10" s="84"/>
      <c r="F10" s="87">
        <v>0.7937</v>
      </c>
      <c r="G10" s="11">
        <v>532</v>
      </c>
      <c r="H10" s="13">
        <v>422.32</v>
      </c>
      <c r="I10" s="11"/>
      <c r="J10" s="13"/>
      <c r="K10" s="11">
        <v>532</v>
      </c>
      <c r="L10" s="13">
        <f>H10</f>
        <v>422.32</v>
      </c>
      <c r="M10" s="11">
        <f aca="true" t="shared" si="0" ref="M10:N12">G10+I10-K10</f>
        <v>0</v>
      </c>
      <c r="N10" s="13">
        <f t="shared" si="0"/>
        <v>0</v>
      </c>
    </row>
    <row r="11" spans="1:14" ht="63.75">
      <c r="A11" s="11">
        <v>2</v>
      </c>
      <c r="B11" s="11" t="s">
        <v>117</v>
      </c>
      <c r="C11" s="11" t="s">
        <v>27</v>
      </c>
      <c r="D11" s="11" t="s">
        <v>116</v>
      </c>
      <c r="E11" s="11"/>
      <c r="F11" s="88">
        <v>1.47673</v>
      </c>
      <c r="G11" s="11">
        <v>1316</v>
      </c>
      <c r="H11" s="13">
        <v>1943.44</v>
      </c>
      <c r="I11" s="11"/>
      <c r="J11" s="13"/>
      <c r="K11" s="11">
        <v>424</v>
      </c>
      <c r="L11" s="13">
        <v>626.14</v>
      </c>
      <c r="M11" s="11">
        <f t="shared" si="0"/>
        <v>892</v>
      </c>
      <c r="N11" s="13">
        <f t="shared" si="0"/>
        <v>1317.3000000000002</v>
      </c>
    </row>
    <row r="12" spans="1:14" ht="25.5">
      <c r="A12" s="11">
        <v>3</v>
      </c>
      <c r="B12" s="11" t="s">
        <v>118</v>
      </c>
      <c r="C12" s="11" t="s">
        <v>27</v>
      </c>
      <c r="D12" s="11" t="s">
        <v>119</v>
      </c>
      <c r="E12" s="11"/>
      <c r="F12" s="88">
        <v>0.79375</v>
      </c>
      <c r="G12" s="11">
        <v>2016</v>
      </c>
      <c r="H12" s="13">
        <f>G12*F12</f>
        <v>1600.1999999999998</v>
      </c>
      <c r="I12" s="11"/>
      <c r="J12" s="13"/>
      <c r="K12" s="11">
        <v>28</v>
      </c>
      <c r="L12" s="13">
        <f>K12*F12</f>
        <v>22.224999999999998</v>
      </c>
      <c r="M12" s="11">
        <f t="shared" si="0"/>
        <v>1988</v>
      </c>
      <c r="N12" s="13">
        <v>1577.97</v>
      </c>
    </row>
    <row r="13" spans="1:14" ht="12.75">
      <c r="A13" s="11"/>
      <c r="B13" s="14" t="s">
        <v>40</v>
      </c>
      <c r="C13" s="14"/>
      <c r="D13" s="14"/>
      <c r="E13" s="14"/>
      <c r="F13" s="89"/>
      <c r="G13" s="14" t="s">
        <v>25</v>
      </c>
      <c r="H13" s="15">
        <v>3965.95</v>
      </c>
      <c r="I13" s="14"/>
      <c r="J13" s="15"/>
      <c r="K13" s="15"/>
      <c r="L13" s="15">
        <f>SUM(L10:L12)</f>
        <v>1070.685</v>
      </c>
      <c r="M13" s="15"/>
      <c r="N13" s="15">
        <f>SUM(N10:N12)</f>
        <v>2895.2700000000004</v>
      </c>
    </row>
    <row r="14" spans="1:14" ht="12.75">
      <c r="A14" s="5"/>
      <c r="B14" s="7"/>
      <c r="C14" s="7"/>
      <c r="D14" s="7"/>
      <c r="E14" s="7"/>
      <c r="F14" s="85"/>
      <c r="G14" s="7"/>
      <c r="H14" s="6"/>
      <c r="I14" s="7"/>
      <c r="J14" s="6"/>
      <c r="K14" s="7"/>
      <c r="L14" s="6"/>
      <c r="M14" s="7"/>
      <c r="N14" s="6"/>
    </row>
    <row r="15" spans="1:14" ht="12.75">
      <c r="A15" s="5"/>
      <c r="B15" s="7"/>
      <c r="C15" s="7"/>
      <c r="D15" s="7"/>
      <c r="E15" s="7"/>
      <c r="F15" s="85"/>
      <c r="G15" s="7"/>
      <c r="H15" s="6"/>
      <c r="I15" s="7"/>
      <c r="J15" s="6"/>
      <c r="K15" s="7"/>
      <c r="L15" s="6"/>
      <c r="M15" s="7"/>
      <c r="N15" s="6"/>
    </row>
    <row r="16" spans="1:14" ht="12.75">
      <c r="A16" s="5"/>
      <c r="B16" s="7"/>
      <c r="C16" s="7"/>
      <c r="D16" s="7"/>
      <c r="E16" s="7"/>
      <c r="F16" s="85"/>
      <c r="G16" s="7"/>
      <c r="H16" s="6"/>
      <c r="I16" s="7"/>
      <c r="J16" s="6"/>
      <c r="K16" s="7"/>
      <c r="L16" s="6"/>
      <c r="M16" s="7"/>
      <c r="N16" s="6"/>
    </row>
    <row r="17" spans="1:14" ht="12.75">
      <c r="A17" s="7"/>
      <c r="B17" s="7"/>
      <c r="C17" s="7"/>
      <c r="D17" s="7"/>
      <c r="E17" s="7"/>
      <c r="F17" s="85"/>
      <c r="G17" s="7"/>
      <c r="H17" s="6"/>
      <c r="I17" s="7"/>
      <c r="J17" s="6"/>
      <c r="K17" s="7"/>
      <c r="L17" s="6"/>
      <c r="M17" s="7"/>
      <c r="N17" s="6"/>
    </row>
    <row r="18" spans="1:14" ht="15.75">
      <c r="A18" s="7"/>
      <c r="B18" s="1" t="s">
        <v>20</v>
      </c>
      <c r="C18" s="17"/>
      <c r="D18" s="17"/>
      <c r="E18" s="17"/>
      <c r="F18" s="90"/>
      <c r="G18" s="17"/>
      <c r="H18" s="18"/>
      <c r="I18" s="7"/>
      <c r="J18" s="6"/>
      <c r="K18" s="7"/>
      <c r="L18" s="6"/>
      <c r="M18" s="7"/>
      <c r="N18" s="6"/>
    </row>
    <row r="19" spans="1:14" ht="15.75">
      <c r="A19" s="7"/>
      <c r="B19" s="1"/>
      <c r="C19" s="17"/>
      <c r="D19" s="17"/>
      <c r="E19" s="17"/>
      <c r="F19" s="90"/>
      <c r="G19" s="17"/>
      <c r="H19" s="18"/>
      <c r="I19" s="7"/>
      <c r="J19" s="6"/>
      <c r="K19" s="7"/>
      <c r="L19" s="6"/>
      <c r="M19" s="7"/>
      <c r="N19" s="6"/>
    </row>
    <row r="20" spans="1:14" ht="15.75">
      <c r="A20" s="7"/>
      <c r="B20" s="1" t="s">
        <v>21</v>
      </c>
      <c r="C20" s="17"/>
      <c r="D20" s="17"/>
      <c r="E20" s="17"/>
      <c r="F20" s="90"/>
      <c r="G20" s="17"/>
      <c r="H20" s="18"/>
      <c r="I20" s="7"/>
      <c r="J20" s="6"/>
      <c r="K20" s="7"/>
      <c r="L20" s="6"/>
      <c r="M20" s="7"/>
      <c r="N20" s="6"/>
    </row>
    <row r="21" spans="1:14" ht="15.75">
      <c r="A21" s="7"/>
      <c r="B21" s="1"/>
      <c r="C21" s="17"/>
      <c r="D21" s="17"/>
      <c r="E21" s="17"/>
      <c r="F21" s="90"/>
      <c r="G21" s="17"/>
      <c r="H21" s="18"/>
      <c r="I21" s="7"/>
      <c r="J21" s="6"/>
      <c r="K21" s="7"/>
      <c r="L21" s="6"/>
      <c r="M21" s="7"/>
      <c r="N21" s="6"/>
    </row>
    <row r="22" spans="1:14" ht="12.75">
      <c r="A22" s="7"/>
      <c r="B22" s="3" t="s">
        <v>22</v>
      </c>
      <c r="C22" s="7"/>
      <c r="D22" s="7"/>
      <c r="E22" s="7"/>
      <c r="F22" s="85"/>
      <c r="G22" s="7"/>
      <c r="H22" s="6"/>
      <c r="I22" s="7"/>
      <c r="J22" s="6"/>
      <c r="K22" s="7"/>
      <c r="L22" s="6"/>
      <c r="M22" s="7"/>
      <c r="N22" s="6"/>
    </row>
    <row r="23" spans="1:14" ht="12.75">
      <c r="A23" s="7"/>
      <c r="B23" s="3" t="s">
        <v>23</v>
      </c>
      <c r="C23" s="7"/>
      <c r="D23" s="7"/>
      <c r="E23" s="7"/>
      <c r="F23" s="85"/>
      <c r="G23" s="7"/>
      <c r="H23" s="6"/>
      <c r="I23" s="7"/>
      <c r="J23" s="6"/>
      <c r="K23" s="7"/>
      <c r="L23" s="7"/>
      <c r="M23" s="7"/>
      <c r="N23" s="6"/>
    </row>
    <row r="24" spans="1:14" ht="12.75">
      <c r="A24" s="7"/>
      <c r="B24" s="3" t="s">
        <v>24</v>
      </c>
      <c r="C24" s="7"/>
      <c r="D24" s="7"/>
      <c r="E24" s="7"/>
      <c r="F24" s="85"/>
      <c r="G24" s="7"/>
      <c r="H24" s="6"/>
      <c r="I24" s="7"/>
      <c r="J24" s="6"/>
      <c r="K24" s="7"/>
      <c r="L24" s="7"/>
      <c r="M24" s="7"/>
      <c r="N24" s="6"/>
    </row>
    <row r="25" spans="1:14" ht="12.75">
      <c r="A25" s="7"/>
      <c r="B25" s="7"/>
      <c r="C25" s="7"/>
      <c r="D25" s="7"/>
      <c r="E25" s="7"/>
      <c r="F25" s="85"/>
      <c r="G25" s="7"/>
      <c r="H25" s="7"/>
      <c r="I25" s="7"/>
      <c r="J25" s="7"/>
      <c r="K25" s="7"/>
      <c r="L25" s="7"/>
      <c r="M25" s="7"/>
      <c r="N25" s="6"/>
    </row>
    <row r="26" spans="1:14" ht="12.75">
      <c r="A26" s="7"/>
      <c r="B26" s="7"/>
      <c r="C26" s="7"/>
      <c r="D26" s="7"/>
      <c r="E26" s="7"/>
      <c r="F26" s="85"/>
      <c r="G26" s="7"/>
      <c r="H26" s="7"/>
      <c r="I26" s="7"/>
      <c r="J26" s="7"/>
      <c r="K26" s="7"/>
      <c r="L26" s="7"/>
      <c r="M26" s="7"/>
      <c r="N26" s="6"/>
    </row>
    <row r="27" spans="1:14" ht="12.75">
      <c r="A27" s="7"/>
      <c r="B27" s="7"/>
      <c r="C27" s="7"/>
      <c r="D27" s="7"/>
      <c r="E27" s="7"/>
      <c r="F27" s="85"/>
      <c r="G27" s="7"/>
      <c r="H27" s="7"/>
      <c r="I27" s="7"/>
      <c r="J27" s="7"/>
      <c r="K27" s="7"/>
      <c r="L27" s="7"/>
      <c r="M27" s="7"/>
      <c r="N27" s="6"/>
    </row>
    <row r="28" spans="1:14" ht="12.75">
      <c r="A28" s="7"/>
      <c r="B28" s="7"/>
      <c r="C28" s="7"/>
      <c r="D28" s="7"/>
      <c r="E28" s="7"/>
      <c r="F28" s="85"/>
      <c r="G28" s="7"/>
      <c r="H28" s="7"/>
      <c r="I28" s="7"/>
      <c r="J28" s="7"/>
      <c r="K28" s="7"/>
      <c r="L28" s="7"/>
      <c r="M28" s="7"/>
      <c r="N28" s="6"/>
    </row>
    <row r="29" spans="1:14" ht="12.75">
      <c r="A29" s="7"/>
      <c r="B29" s="7"/>
      <c r="C29" s="7"/>
      <c r="D29" s="7"/>
      <c r="E29" s="7"/>
      <c r="F29" s="85"/>
      <c r="G29" s="7"/>
      <c r="H29" s="7"/>
      <c r="I29" s="7"/>
      <c r="J29" s="7"/>
      <c r="K29" s="7"/>
      <c r="L29" s="7"/>
      <c r="M29" s="7"/>
      <c r="N29" s="6"/>
    </row>
    <row r="30" spans="1:14" ht="12.75">
      <c r="A30" s="7"/>
      <c r="B30" s="7"/>
      <c r="C30" s="7"/>
      <c r="D30" s="7"/>
      <c r="E30" s="7"/>
      <c r="F30" s="85"/>
      <c r="G30" s="7"/>
      <c r="H30" s="7"/>
      <c r="I30" s="7"/>
      <c r="J30" s="7"/>
      <c r="K30" s="7"/>
      <c r="L30" s="7"/>
      <c r="M30" s="7"/>
      <c r="N30" s="6"/>
    </row>
    <row r="31" spans="1:14" ht="12.75">
      <c r="A31" s="7"/>
      <c r="B31" s="7"/>
      <c r="C31" s="7"/>
      <c r="D31" s="7"/>
      <c r="E31" s="7"/>
      <c r="F31" s="85"/>
      <c r="G31" s="7"/>
      <c r="H31" s="7"/>
      <c r="I31" s="7"/>
      <c r="J31" s="7"/>
      <c r="K31" s="7"/>
      <c r="L31" s="7"/>
      <c r="M31" s="7"/>
      <c r="N31" s="6"/>
    </row>
    <row r="32" spans="1:15" ht="15">
      <c r="A32" s="17"/>
      <c r="B32" s="121" t="s">
        <v>96</v>
      </c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</row>
    <row r="33" spans="1:15" ht="15.75">
      <c r="A33" s="17"/>
      <c r="B33" s="122" t="s">
        <v>97</v>
      </c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</row>
    <row r="34" spans="1:15" ht="15">
      <c r="A34" s="17"/>
      <c r="B34" s="121" t="s">
        <v>98</v>
      </c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</row>
    <row r="35" spans="1:15" ht="15">
      <c r="A35" s="17"/>
      <c r="B35" s="121" t="s">
        <v>128</v>
      </c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</row>
    <row r="36" spans="1:15" ht="15">
      <c r="A36" s="17"/>
      <c r="B36" s="121" t="s">
        <v>99</v>
      </c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</row>
    <row r="37" spans="1:14" ht="12.75">
      <c r="A37" s="7"/>
      <c r="B37" s="7"/>
      <c r="C37" s="7"/>
      <c r="D37" s="7"/>
      <c r="E37" s="7"/>
      <c r="F37" s="85"/>
      <c r="G37" s="7"/>
      <c r="H37" s="6"/>
      <c r="I37" s="7"/>
      <c r="J37" s="6"/>
      <c r="K37" s="7"/>
      <c r="L37" s="6"/>
      <c r="M37" s="7"/>
      <c r="N37" s="6"/>
    </row>
    <row r="38" spans="1:14" ht="12.75">
      <c r="A38" s="123" t="s">
        <v>0</v>
      </c>
      <c r="B38" s="123" t="s">
        <v>2</v>
      </c>
      <c r="C38" s="123" t="s">
        <v>92</v>
      </c>
      <c r="D38" s="123" t="s">
        <v>90</v>
      </c>
      <c r="E38" s="123" t="s">
        <v>93</v>
      </c>
      <c r="F38" s="118" t="s">
        <v>103</v>
      </c>
      <c r="G38" s="112" t="s">
        <v>5</v>
      </c>
      <c r="H38" s="114"/>
      <c r="I38" s="112" t="s">
        <v>6</v>
      </c>
      <c r="J38" s="114"/>
      <c r="K38" s="112" t="s">
        <v>7</v>
      </c>
      <c r="L38" s="114"/>
      <c r="M38" s="112" t="s">
        <v>5</v>
      </c>
      <c r="N38" s="114"/>
    </row>
    <row r="39" spans="1:14" ht="12.75">
      <c r="A39" s="124"/>
      <c r="B39" s="124"/>
      <c r="C39" s="124"/>
      <c r="D39" s="124"/>
      <c r="E39" s="124"/>
      <c r="F39" s="119"/>
      <c r="G39" s="127" t="s">
        <v>111</v>
      </c>
      <c r="H39" s="127"/>
      <c r="I39" s="115"/>
      <c r="J39" s="117"/>
      <c r="K39" s="115"/>
      <c r="L39" s="117"/>
      <c r="M39" s="127" t="s">
        <v>127</v>
      </c>
      <c r="N39" s="127"/>
    </row>
    <row r="40" spans="1:14" ht="25.5">
      <c r="A40" s="125"/>
      <c r="B40" s="125"/>
      <c r="C40" s="125"/>
      <c r="D40" s="125"/>
      <c r="E40" s="125"/>
      <c r="F40" s="120"/>
      <c r="G40" s="11" t="s">
        <v>8</v>
      </c>
      <c r="H40" s="13" t="s">
        <v>10</v>
      </c>
      <c r="I40" s="11"/>
      <c r="J40" s="13" t="s">
        <v>10</v>
      </c>
      <c r="K40" s="11" t="s">
        <v>8</v>
      </c>
      <c r="L40" s="13" t="s">
        <v>10</v>
      </c>
      <c r="M40" s="11" t="s">
        <v>11</v>
      </c>
      <c r="N40" s="13" t="s">
        <v>10</v>
      </c>
    </row>
    <row r="41" spans="1:14" ht="12.75">
      <c r="A41" s="11">
        <v>1</v>
      </c>
      <c r="B41" s="11" t="s">
        <v>87</v>
      </c>
      <c r="C41" s="11" t="s">
        <v>27</v>
      </c>
      <c r="D41" s="65">
        <v>11012</v>
      </c>
      <c r="E41" s="41"/>
      <c r="F41" s="91">
        <v>0.0535</v>
      </c>
      <c r="G41" s="65">
        <v>2440</v>
      </c>
      <c r="H41" s="67">
        <f aca="true" t="shared" si="1" ref="H41:H51">G41*F41</f>
        <v>130.54</v>
      </c>
      <c r="I41" s="65"/>
      <c r="J41" s="67">
        <f>I41*F41</f>
        <v>0</v>
      </c>
      <c r="K41" s="65">
        <v>1140</v>
      </c>
      <c r="L41" s="67">
        <f>K41*F41</f>
        <v>60.99</v>
      </c>
      <c r="M41" s="65">
        <f aca="true" t="shared" si="2" ref="M41:M46">G41+I41-K41</f>
        <v>1300</v>
      </c>
      <c r="N41" s="67">
        <f aca="true" t="shared" si="3" ref="N41:N52">M41*F41</f>
        <v>69.55</v>
      </c>
    </row>
    <row r="42" spans="1:14" ht="12.75">
      <c r="A42" s="11">
        <v>2</v>
      </c>
      <c r="B42" s="11" t="s">
        <v>86</v>
      </c>
      <c r="C42" s="11" t="s">
        <v>27</v>
      </c>
      <c r="D42" s="65" t="s">
        <v>112</v>
      </c>
      <c r="E42" s="11"/>
      <c r="F42" s="91">
        <v>0.39804</v>
      </c>
      <c r="G42" s="65">
        <v>1780</v>
      </c>
      <c r="H42" s="67">
        <v>708.51</v>
      </c>
      <c r="I42" s="65">
        <v>3000</v>
      </c>
      <c r="J42" s="67">
        <f aca="true" t="shared" si="4" ref="J42:J52">I42*F42</f>
        <v>1194.1200000000001</v>
      </c>
      <c r="K42" s="65">
        <v>2130</v>
      </c>
      <c r="L42" s="67">
        <f aca="true" t="shared" si="5" ref="L42:L52">K42*F42</f>
        <v>847.8252</v>
      </c>
      <c r="M42" s="65">
        <f t="shared" si="2"/>
        <v>2650</v>
      </c>
      <c r="N42" s="67">
        <f t="shared" si="3"/>
        <v>1054.806</v>
      </c>
    </row>
    <row r="43" spans="1:14" ht="12.75">
      <c r="A43" s="11">
        <v>3</v>
      </c>
      <c r="B43" s="11" t="s">
        <v>88</v>
      </c>
      <c r="C43" s="11" t="s">
        <v>27</v>
      </c>
      <c r="D43" s="65" t="s">
        <v>91</v>
      </c>
      <c r="E43" s="11"/>
      <c r="F43" s="91">
        <v>1.926</v>
      </c>
      <c r="G43" s="65">
        <v>420</v>
      </c>
      <c r="H43" s="67">
        <f t="shared" si="1"/>
        <v>808.92</v>
      </c>
      <c r="I43" s="65">
        <v>240</v>
      </c>
      <c r="J43" s="67">
        <f t="shared" si="4"/>
        <v>462.24</v>
      </c>
      <c r="K43" s="65">
        <v>510</v>
      </c>
      <c r="L43" s="67">
        <f t="shared" si="5"/>
        <v>982.26</v>
      </c>
      <c r="M43" s="65">
        <f t="shared" si="2"/>
        <v>150</v>
      </c>
      <c r="N43" s="67">
        <f t="shared" si="3"/>
        <v>288.9</v>
      </c>
    </row>
    <row r="44" spans="1:14" ht="12.75">
      <c r="A44" s="11">
        <v>4</v>
      </c>
      <c r="B44" s="11" t="s">
        <v>104</v>
      </c>
      <c r="C44" s="11" t="s">
        <v>31</v>
      </c>
      <c r="D44" s="65">
        <v>13144</v>
      </c>
      <c r="E44" s="11"/>
      <c r="F44" s="88">
        <v>0.259</v>
      </c>
      <c r="G44" s="65">
        <v>1460</v>
      </c>
      <c r="H44" s="67">
        <f t="shared" si="1"/>
        <v>378.14</v>
      </c>
      <c r="I44" s="65"/>
      <c r="J44" s="67">
        <f t="shared" si="4"/>
        <v>0</v>
      </c>
      <c r="K44" s="65">
        <v>600</v>
      </c>
      <c r="L44" s="67">
        <f t="shared" si="5"/>
        <v>155.4</v>
      </c>
      <c r="M44" s="65">
        <f t="shared" si="2"/>
        <v>860</v>
      </c>
      <c r="N44" s="67">
        <f t="shared" si="3"/>
        <v>222.74</v>
      </c>
    </row>
    <row r="45" spans="1:14" ht="12.75">
      <c r="A45" s="11">
        <v>5</v>
      </c>
      <c r="B45" s="11" t="s">
        <v>38</v>
      </c>
      <c r="C45" s="11" t="s">
        <v>33</v>
      </c>
      <c r="D45" s="65">
        <v>99328</v>
      </c>
      <c r="E45" s="11"/>
      <c r="F45" s="88">
        <v>7.86</v>
      </c>
      <c r="G45" s="65">
        <v>30</v>
      </c>
      <c r="H45" s="67">
        <f t="shared" si="1"/>
        <v>235.8</v>
      </c>
      <c r="I45" s="65"/>
      <c r="J45" s="67">
        <f t="shared" si="4"/>
        <v>0</v>
      </c>
      <c r="K45" s="65">
        <v>30</v>
      </c>
      <c r="L45" s="67">
        <f t="shared" si="5"/>
        <v>235.8</v>
      </c>
      <c r="M45" s="65">
        <f t="shared" si="2"/>
        <v>0</v>
      </c>
      <c r="N45" s="67">
        <f t="shared" si="3"/>
        <v>0</v>
      </c>
    </row>
    <row r="46" spans="1:14" ht="12.75">
      <c r="A46" s="11">
        <v>6</v>
      </c>
      <c r="B46" s="11" t="s">
        <v>39</v>
      </c>
      <c r="C46" s="11" t="s">
        <v>27</v>
      </c>
      <c r="D46" s="65" t="s">
        <v>106</v>
      </c>
      <c r="E46" s="11"/>
      <c r="F46" s="88">
        <v>22.4766</v>
      </c>
      <c r="G46" s="65">
        <v>60</v>
      </c>
      <c r="H46" s="67">
        <f t="shared" si="1"/>
        <v>1348.596</v>
      </c>
      <c r="I46" s="65">
        <v>60</v>
      </c>
      <c r="J46" s="67">
        <f t="shared" si="4"/>
        <v>1348.596</v>
      </c>
      <c r="K46" s="65">
        <v>60</v>
      </c>
      <c r="L46" s="67">
        <f t="shared" si="5"/>
        <v>1348.596</v>
      </c>
      <c r="M46" s="65">
        <f t="shared" si="2"/>
        <v>60</v>
      </c>
      <c r="N46" s="67">
        <f t="shared" si="3"/>
        <v>1348.596</v>
      </c>
    </row>
    <row r="47" spans="1:14" ht="12.75">
      <c r="A47" s="11">
        <v>7</v>
      </c>
      <c r="B47" s="11" t="s">
        <v>107</v>
      </c>
      <c r="C47" s="11" t="s">
        <v>27</v>
      </c>
      <c r="D47" s="65" t="s">
        <v>108</v>
      </c>
      <c r="E47" s="11"/>
      <c r="F47" s="88">
        <v>1.57</v>
      </c>
      <c r="G47" s="65">
        <v>435</v>
      </c>
      <c r="H47" s="67">
        <f t="shared" si="1"/>
        <v>682.95</v>
      </c>
      <c r="I47" s="65">
        <v>570</v>
      </c>
      <c r="J47" s="67">
        <f t="shared" si="4"/>
        <v>894.9000000000001</v>
      </c>
      <c r="K47" s="65">
        <v>480</v>
      </c>
      <c r="L47" s="67">
        <f t="shared" si="5"/>
        <v>753.6</v>
      </c>
      <c r="M47" s="65">
        <f aca="true" t="shared" si="6" ref="M47:M52">G47+I47-K47</f>
        <v>525</v>
      </c>
      <c r="N47" s="67">
        <f t="shared" si="3"/>
        <v>824.25</v>
      </c>
    </row>
    <row r="48" spans="1:14" ht="12.75">
      <c r="A48" s="11">
        <v>8</v>
      </c>
      <c r="B48" s="11" t="s">
        <v>109</v>
      </c>
      <c r="C48" s="11" t="s">
        <v>31</v>
      </c>
      <c r="D48" s="65" t="s">
        <v>110</v>
      </c>
      <c r="E48" s="11"/>
      <c r="F48" s="88">
        <v>8.06</v>
      </c>
      <c r="G48" s="65">
        <v>400</v>
      </c>
      <c r="H48" s="67">
        <f t="shared" si="1"/>
        <v>3224</v>
      </c>
      <c r="I48" s="65">
        <v>400</v>
      </c>
      <c r="J48" s="67">
        <f t="shared" si="4"/>
        <v>3224</v>
      </c>
      <c r="K48" s="65">
        <v>400</v>
      </c>
      <c r="L48" s="67">
        <f t="shared" si="5"/>
        <v>3224</v>
      </c>
      <c r="M48" s="65">
        <f t="shared" si="6"/>
        <v>400</v>
      </c>
      <c r="N48" s="67">
        <f t="shared" si="3"/>
        <v>3224</v>
      </c>
    </row>
    <row r="49" spans="1:14" ht="12.75">
      <c r="A49" s="11">
        <v>9</v>
      </c>
      <c r="B49" s="11" t="s">
        <v>26</v>
      </c>
      <c r="C49" s="11" t="s">
        <v>27</v>
      </c>
      <c r="D49" s="65">
        <v>81013</v>
      </c>
      <c r="E49" s="11"/>
      <c r="F49" s="88">
        <v>0.11</v>
      </c>
      <c r="G49" s="65">
        <v>1000</v>
      </c>
      <c r="H49" s="67">
        <f t="shared" si="1"/>
        <v>110</v>
      </c>
      <c r="I49" s="65"/>
      <c r="J49" s="67">
        <f t="shared" si="4"/>
        <v>0</v>
      </c>
      <c r="K49" s="65">
        <v>240</v>
      </c>
      <c r="L49" s="67">
        <f t="shared" si="5"/>
        <v>26.4</v>
      </c>
      <c r="M49" s="65">
        <f t="shared" si="6"/>
        <v>760</v>
      </c>
      <c r="N49" s="67">
        <f t="shared" si="3"/>
        <v>83.6</v>
      </c>
    </row>
    <row r="50" spans="1:14" ht="12.75">
      <c r="A50" s="11">
        <v>10</v>
      </c>
      <c r="B50" s="11" t="s">
        <v>120</v>
      </c>
      <c r="C50" s="11" t="s">
        <v>27</v>
      </c>
      <c r="D50" s="65" t="s">
        <v>121</v>
      </c>
      <c r="E50" s="11"/>
      <c r="F50" s="88">
        <v>0.45903</v>
      </c>
      <c r="G50" s="65">
        <v>790</v>
      </c>
      <c r="H50" s="67">
        <f t="shared" si="1"/>
        <v>362.6337</v>
      </c>
      <c r="I50" s="65"/>
      <c r="J50" s="67">
        <f t="shared" si="4"/>
        <v>0</v>
      </c>
      <c r="K50" s="65">
        <v>625</v>
      </c>
      <c r="L50" s="67">
        <f t="shared" si="5"/>
        <v>286.89375</v>
      </c>
      <c r="M50" s="65">
        <f t="shared" si="6"/>
        <v>165</v>
      </c>
      <c r="N50" s="67">
        <f t="shared" si="3"/>
        <v>75.73995</v>
      </c>
    </row>
    <row r="51" spans="1:14" ht="12.75">
      <c r="A51" s="11">
        <v>11</v>
      </c>
      <c r="B51" s="11" t="s">
        <v>109</v>
      </c>
      <c r="C51" s="11" t="s">
        <v>27</v>
      </c>
      <c r="D51" s="65" t="s">
        <v>110</v>
      </c>
      <c r="E51" s="11"/>
      <c r="F51" s="88">
        <v>8.06</v>
      </c>
      <c r="G51" s="65">
        <v>40</v>
      </c>
      <c r="H51" s="67">
        <f t="shared" si="1"/>
        <v>322.40000000000003</v>
      </c>
      <c r="I51" s="65"/>
      <c r="J51" s="67">
        <f t="shared" si="4"/>
        <v>0</v>
      </c>
      <c r="K51" s="65">
        <v>40</v>
      </c>
      <c r="L51" s="67">
        <f t="shared" si="5"/>
        <v>322.40000000000003</v>
      </c>
      <c r="M51" s="65">
        <f t="shared" si="6"/>
        <v>0</v>
      </c>
      <c r="N51" s="67">
        <f t="shared" si="3"/>
        <v>0</v>
      </c>
    </row>
    <row r="52" spans="1:14" ht="12.75">
      <c r="A52" s="11">
        <v>12</v>
      </c>
      <c r="B52" s="11" t="s">
        <v>120</v>
      </c>
      <c r="C52" s="11" t="s">
        <v>27</v>
      </c>
      <c r="D52" s="65">
        <v>406506</v>
      </c>
      <c r="E52" s="11"/>
      <c r="F52" s="88">
        <v>0.45903</v>
      </c>
      <c r="G52" s="65"/>
      <c r="H52" s="67"/>
      <c r="I52" s="65">
        <v>1000</v>
      </c>
      <c r="J52" s="67">
        <f t="shared" si="4"/>
        <v>459.03</v>
      </c>
      <c r="K52" s="65"/>
      <c r="L52" s="67">
        <f t="shared" si="5"/>
        <v>0</v>
      </c>
      <c r="M52" s="65">
        <f t="shared" si="6"/>
        <v>1000</v>
      </c>
      <c r="N52" s="67">
        <f t="shared" si="3"/>
        <v>459.03</v>
      </c>
    </row>
    <row r="53" spans="1:14" ht="12.75">
      <c r="A53" s="11"/>
      <c r="B53" s="11"/>
      <c r="C53" s="14"/>
      <c r="D53" s="14"/>
      <c r="E53" s="14"/>
      <c r="F53" s="89"/>
      <c r="G53" s="69"/>
      <c r="H53" s="70">
        <f>SUM(H41:H51)</f>
        <v>8312.4897</v>
      </c>
      <c r="I53" s="69"/>
      <c r="J53" s="70">
        <f>SUM(J41:J52)</f>
        <v>7582.8859999999995</v>
      </c>
      <c r="K53" s="69"/>
      <c r="L53" s="70">
        <f>SUM(L41:L52)</f>
        <v>8244.16495</v>
      </c>
      <c r="M53" s="65"/>
      <c r="N53" s="71">
        <f>SUM(N41:N52)</f>
        <v>7651.21195</v>
      </c>
    </row>
    <row r="54" spans="1:14" ht="12.75">
      <c r="A54" s="5"/>
      <c r="B54" s="5"/>
      <c r="C54" s="53"/>
      <c r="D54" s="53"/>
      <c r="E54" s="53"/>
      <c r="F54" s="92"/>
      <c r="G54" s="79"/>
      <c r="H54" s="80"/>
      <c r="I54" s="79"/>
      <c r="J54" s="80"/>
      <c r="L54" s="80"/>
      <c r="M54" s="81"/>
      <c r="N54" s="82"/>
    </row>
    <row r="55" spans="1:14" ht="12.75">
      <c r="A55" s="5"/>
      <c r="B55" s="5"/>
      <c r="C55" s="53"/>
      <c r="D55" s="53"/>
      <c r="E55" s="53"/>
      <c r="F55" s="92"/>
      <c r="G55" s="79"/>
      <c r="H55" s="80"/>
      <c r="I55" s="79"/>
      <c r="J55" s="80"/>
      <c r="K55" s="79"/>
      <c r="L55" s="79"/>
      <c r="M55" s="81"/>
      <c r="N55" s="82"/>
    </row>
    <row r="56" spans="1:14" ht="12.75">
      <c r="A56" s="5"/>
      <c r="B56" s="7"/>
      <c r="C56" s="7"/>
      <c r="D56" s="7"/>
      <c r="E56" s="7"/>
      <c r="F56" s="85"/>
      <c r="G56" s="7"/>
      <c r="H56" s="6"/>
      <c r="I56" s="7"/>
      <c r="J56" s="6"/>
      <c r="K56" s="7"/>
      <c r="L56" s="6"/>
      <c r="M56" s="7"/>
      <c r="N56" s="6"/>
    </row>
    <row r="57" spans="1:14" ht="15.75">
      <c r="A57" s="17"/>
      <c r="B57" s="1" t="s">
        <v>20</v>
      </c>
      <c r="C57" s="17"/>
      <c r="D57" s="17"/>
      <c r="E57" s="17"/>
      <c r="F57" s="90"/>
      <c r="G57" s="17"/>
      <c r="H57" s="18"/>
      <c r="I57" s="17"/>
      <c r="J57" s="6"/>
      <c r="K57" s="7"/>
      <c r="L57" s="6"/>
      <c r="M57" s="7"/>
      <c r="N57" s="6"/>
    </row>
    <row r="58" spans="1:14" ht="15.75">
      <c r="A58" s="17"/>
      <c r="B58" s="1"/>
      <c r="C58" s="17"/>
      <c r="D58" s="17"/>
      <c r="E58" s="17"/>
      <c r="F58" s="90"/>
      <c r="G58" s="17"/>
      <c r="H58" s="18"/>
      <c r="I58" s="17"/>
      <c r="J58" s="6"/>
      <c r="K58" s="7"/>
      <c r="L58" s="6"/>
      <c r="M58" s="7"/>
      <c r="N58" s="6"/>
    </row>
    <row r="59" spans="1:14" ht="15.75">
      <c r="A59" s="17"/>
      <c r="B59" s="1" t="s">
        <v>21</v>
      </c>
      <c r="C59" s="17"/>
      <c r="D59" s="17"/>
      <c r="E59" s="17"/>
      <c r="F59" s="90"/>
      <c r="G59" s="17"/>
      <c r="H59" s="18"/>
      <c r="I59" s="17"/>
      <c r="J59" s="6"/>
      <c r="K59" s="7"/>
      <c r="L59" s="6"/>
      <c r="M59" s="7"/>
      <c r="N59" s="6"/>
    </row>
    <row r="60" spans="1:14" ht="12.75">
      <c r="A60" s="7"/>
      <c r="B60" s="2"/>
      <c r="C60" s="7"/>
      <c r="D60" s="7"/>
      <c r="E60" s="7"/>
      <c r="F60" s="85"/>
      <c r="G60" s="7"/>
      <c r="H60" s="6"/>
      <c r="I60" s="7"/>
      <c r="J60" s="6"/>
      <c r="K60" s="7"/>
      <c r="L60" s="6"/>
      <c r="M60" s="7"/>
      <c r="N60" s="6"/>
    </row>
    <row r="61" spans="1:14" ht="12.75">
      <c r="A61" s="7"/>
      <c r="B61" s="3" t="s">
        <v>22</v>
      </c>
      <c r="C61" s="7"/>
      <c r="D61" s="7"/>
      <c r="E61" s="7"/>
      <c r="F61" s="85"/>
      <c r="G61" s="7"/>
      <c r="H61" s="6"/>
      <c r="I61" s="7"/>
      <c r="J61" s="6"/>
      <c r="K61" s="7"/>
      <c r="L61" s="6"/>
      <c r="M61" s="7"/>
      <c r="N61" s="6"/>
    </row>
    <row r="62" spans="1:14" ht="12.75">
      <c r="A62" s="7"/>
      <c r="B62" s="3" t="s">
        <v>23</v>
      </c>
      <c r="C62" s="7"/>
      <c r="D62" s="7"/>
      <c r="E62" s="7"/>
      <c r="F62" s="85"/>
      <c r="G62" s="7"/>
      <c r="H62" s="6"/>
      <c r="I62" s="7"/>
      <c r="J62" s="6"/>
      <c r="K62" s="7"/>
      <c r="L62" s="7"/>
      <c r="M62" s="7"/>
      <c r="N62" s="6"/>
    </row>
    <row r="63" spans="1:14" ht="12.75">
      <c r="A63" s="7"/>
      <c r="B63" s="3" t="s">
        <v>24</v>
      </c>
      <c r="C63" s="7"/>
      <c r="D63" s="7"/>
      <c r="E63" s="7"/>
      <c r="F63" s="85"/>
      <c r="G63" s="7"/>
      <c r="H63" s="6"/>
      <c r="I63" s="7"/>
      <c r="J63" s="6"/>
      <c r="K63" s="7"/>
      <c r="L63" s="7"/>
      <c r="M63" s="7"/>
      <c r="N63" s="6"/>
    </row>
    <row r="64" spans="1:14" ht="12.75">
      <c r="A64" s="7"/>
      <c r="B64" s="3"/>
      <c r="C64" s="7"/>
      <c r="D64" s="7"/>
      <c r="E64" s="7"/>
      <c r="F64" s="85"/>
      <c r="G64" s="7"/>
      <c r="H64" s="6"/>
      <c r="I64" s="7"/>
      <c r="J64" s="6"/>
      <c r="K64" s="7"/>
      <c r="L64" s="7"/>
      <c r="M64" s="7"/>
      <c r="N64" s="6"/>
    </row>
    <row r="65" spans="1:14" ht="12.75">
      <c r="A65" s="7"/>
      <c r="B65" s="3"/>
      <c r="C65" s="7"/>
      <c r="D65" s="7"/>
      <c r="E65" s="7"/>
      <c r="F65" s="85"/>
      <c r="G65" s="7"/>
      <c r="H65" s="6"/>
      <c r="I65" s="7"/>
      <c r="J65" s="6"/>
      <c r="K65" s="7"/>
      <c r="L65" s="7"/>
      <c r="M65" s="7"/>
      <c r="N65" s="6"/>
    </row>
    <row r="66" spans="1:14" ht="12.75">
      <c r="A66" s="7"/>
      <c r="B66" s="3"/>
      <c r="C66" s="7"/>
      <c r="D66" s="7"/>
      <c r="E66" s="7"/>
      <c r="F66" s="85"/>
      <c r="G66" s="7"/>
      <c r="H66" s="6"/>
      <c r="I66" s="7"/>
      <c r="J66" s="6"/>
      <c r="K66" s="7"/>
      <c r="L66" s="7"/>
      <c r="M66" s="7"/>
      <c r="N66" s="6"/>
    </row>
    <row r="67" spans="1:14" ht="12.75">
      <c r="A67" s="7"/>
      <c r="B67" s="3"/>
      <c r="C67" s="7"/>
      <c r="D67" s="7"/>
      <c r="E67" s="7"/>
      <c r="F67" s="85"/>
      <c r="G67" s="7"/>
      <c r="H67" s="6"/>
      <c r="I67" s="7"/>
      <c r="J67" s="6"/>
      <c r="K67" s="7"/>
      <c r="L67" s="7"/>
      <c r="M67" s="7"/>
      <c r="N67" s="6"/>
    </row>
    <row r="68" spans="1:14" ht="12.75">
      <c r="A68" s="7"/>
      <c r="B68" s="3"/>
      <c r="C68" s="7"/>
      <c r="D68" s="7"/>
      <c r="E68" s="7"/>
      <c r="F68" s="85"/>
      <c r="G68" s="7"/>
      <c r="H68" s="6"/>
      <c r="I68" s="7"/>
      <c r="J68" s="6"/>
      <c r="K68" s="7"/>
      <c r="L68" s="7"/>
      <c r="M68" s="7"/>
      <c r="N68" s="6"/>
    </row>
    <row r="69" spans="1:14" ht="14.25" customHeight="1">
      <c r="A69" s="7"/>
      <c r="B69" s="3"/>
      <c r="C69" s="7"/>
      <c r="D69" s="7"/>
      <c r="E69" s="7"/>
      <c r="F69" s="85"/>
      <c r="G69" s="7"/>
      <c r="H69" s="6"/>
      <c r="I69" s="7"/>
      <c r="J69" s="6"/>
      <c r="K69" s="7"/>
      <c r="L69" s="7"/>
      <c r="M69" s="7"/>
      <c r="N69" s="6"/>
    </row>
    <row r="70" spans="1:16" ht="15">
      <c r="A70" s="17"/>
      <c r="B70" s="17"/>
      <c r="C70" s="121" t="s">
        <v>96</v>
      </c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</row>
    <row r="71" spans="1:16" ht="15.75">
      <c r="A71" s="17"/>
      <c r="B71" s="17"/>
      <c r="C71" s="122" t="s">
        <v>97</v>
      </c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</row>
    <row r="72" spans="1:16" ht="15">
      <c r="A72" s="17"/>
      <c r="B72" s="17"/>
      <c r="C72" s="121" t="s">
        <v>98</v>
      </c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</row>
    <row r="73" spans="1:16" ht="15">
      <c r="A73" s="73"/>
      <c r="B73" s="73"/>
      <c r="C73" s="73"/>
      <c r="D73" s="121" t="s">
        <v>129</v>
      </c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</row>
    <row r="74" spans="1:16" ht="15">
      <c r="A74" s="17"/>
      <c r="B74" s="121" t="s">
        <v>100</v>
      </c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73"/>
    </row>
    <row r="75" spans="1:14" ht="12.75">
      <c r="A75" s="7"/>
      <c r="B75" s="7"/>
      <c r="C75" s="7"/>
      <c r="D75" s="7"/>
      <c r="E75" s="7"/>
      <c r="F75" s="85"/>
      <c r="G75" s="7"/>
      <c r="H75" s="6"/>
      <c r="I75" s="7"/>
      <c r="J75" s="6"/>
      <c r="K75" s="7"/>
      <c r="L75" s="6"/>
      <c r="M75" s="7"/>
      <c r="N75" s="6"/>
    </row>
    <row r="76" spans="1:14" ht="12.75">
      <c r="A76" s="123" t="s">
        <v>94</v>
      </c>
      <c r="B76" s="123" t="s">
        <v>2</v>
      </c>
      <c r="C76" s="123" t="s">
        <v>92</v>
      </c>
      <c r="D76" s="123" t="s">
        <v>90</v>
      </c>
      <c r="E76" s="123" t="s">
        <v>93</v>
      </c>
      <c r="F76" s="93" t="s">
        <v>103</v>
      </c>
      <c r="G76" s="109" t="s">
        <v>5</v>
      </c>
      <c r="H76" s="111"/>
      <c r="I76" s="112" t="s">
        <v>6</v>
      </c>
      <c r="J76" s="114"/>
      <c r="K76" s="112" t="s">
        <v>7</v>
      </c>
      <c r="L76" s="114"/>
      <c r="M76" s="109" t="s">
        <v>5</v>
      </c>
      <c r="N76" s="111"/>
    </row>
    <row r="77" spans="1:14" ht="12.75">
      <c r="A77" s="124"/>
      <c r="B77" s="124"/>
      <c r="C77" s="124"/>
      <c r="D77" s="124"/>
      <c r="E77" s="124"/>
      <c r="F77" s="86"/>
      <c r="G77" s="108" t="s">
        <v>111</v>
      </c>
      <c r="H77" s="108"/>
      <c r="I77" s="115"/>
      <c r="J77" s="117"/>
      <c r="K77" s="115"/>
      <c r="L77" s="117"/>
      <c r="M77" s="108" t="s">
        <v>127</v>
      </c>
      <c r="N77" s="108"/>
    </row>
    <row r="78" spans="1:14" ht="25.5">
      <c r="A78" s="125"/>
      <c r="B78" s="125"/>
      <c r="C78" s="125"/>
      <c r="D78" s="125"/>
      <c r="E78" s="125"/>
      <c r="F78" s="86"/>
      <c r="G78" s="59" t="s">
        <v>8</v>
      </c>
      <c r="H78" s="13" t="s">
        <v>10</v>
      </c>
      <c r="I78" s="11"/>
      <c r="J78" s="13" t="s">
        <v>10</v>
      </c>
      <c r="K78" s="11"/>
      <c r="L78" s="13" t="s">
        <v>10</v>
      </c>
      <c r="M78" s="11" t="s">
        <v>11</v>
      </c>
      <c r="N78" s="13" t="s">
        <v>10</v>
      </c>
    </row>
    <row r="79" spans="1:14" ht="12.75">
      <c r="A79" s="11">
        <v>1</v>
      </c>
      <c r="B79" s="11"/>
      <c r="C79" s="44"/>
      <c r="D79" s="66"/>
      <c r="E79" s="44"/>
      <c r="F79" s="94"/>
      <c r="G79" s="11"/>
      <c r="H79" s="13"/>
      <c r="I79" s="41"/>
      <c r="J79" s="43"/>
      <c r="K79" s="11"/>
      <c r="L79" s="13"/>
      <c r="M79" s="11"/>
      <c r="N79" s="13"/>
    </row>
    <row r="80" spans="1:14" ht="12.75">
      <c r="A80" s="11"/>
      <c r="B80" s="14"/>
      <c r="C80" s="14"/>
      <c r="D80" s="14"/>
      <c r="E80" s="14"/>
      <c r="F80" s="89"/>
      <c r="G80" s="14"/>
      <c r="H80" s="15"/>
      <c r="I80" s="15"/>
      <c r="J80" s="15"/>
      <c r="K80" s="15"/>
      <c r="L80" s="15"/>
      <c r="M80" s="15"/>
      <c r="N80" s="15"/>
    </row>
    <row r="81" spans="1:14" ht="12.75">
      <c r="A81" s="5"/>
      <c r="B81" s="53"/>
      <c r="C81" s="53"/>
      <c r="D81" s="53"/>
      <c r="E81" s="53"/>
      <c r="F81" s="92"/>
      <c r="G81" s="53"/>
      <c r="H81" s="55"/>
      <c r="I81" s="53"/>
      <c r="J81" s="55"/>
      <c r="K81" s="53"/>
      <c r="L81" s="55"/>
      <c r="M81" s="53"/>
      <c r="N81" s="57"/>
    </row>
    <row r="82" spans="1:14" ht="12.75">
      <c r="A82" s="5"/>
      <c r="B82" s="53"/>
      <c r="C82" s="53"/>
      <c r="D82" s="53"/>
      <c r="E82" s="53"/>
      <c r="F82" s="92"/>
      <c r="G82" s="53"/>
      <c r="H82" s="55"/>
      <c r="I82" s="53"/>
      <c r="J82" s="55"/>
      <c r="K82" s="53"/>
      <c r="L82" s="55"/>
      <c r="M82" s="53"/>
      <c r="N82" s="57"/>
    </row>
    <row r="83" spans="1:14" ht="15">
      <c r="A83" s="17"/>
      <c r="B83" s="17"/>
      <c r="C83" s="17"/>
      <c r="D83" s="17"/>
      <c r="E83" s="17"/>
      <c r="F83" s="90"/>
      <c r="G83" s="17"/>
      <c r="H83" s="18"/>
      <c r="I83" s="17"/>
      <c r="J83" s="6"/>
      <c r="K83" s="7"/>
      <c r="L83" s="6"/>
      <c r="M83" s="7"/>
      <c r="N83" s="6"/>
    </row>
    <row r="84" spans="1:14" ht="15.75">
      <c r="A84" s="17"/>
      <c r="B84" s="1" t="s">
        <v>20</v>
      </c>
      <c r="C84" s="17"/>
      <c r="D84" s="17"/>
      <c r="E84" s="17"/>
      <c r="F84" s="90"/>
      <c r="G84" s="17"/>
      <c r="H84" s="18"/>
      <c r="I84" s="17"/>
      <c r="J84" s="6"/>
      <c r="K84" s="7"/>
      <c r="L84" s="6"/>
      <c r="M84" s="7"/>
      <c r="N84" s="6"/>
    </row>
    <row r="85" spans="1:14" ht="15.75">
      <c r="A85" s="17"/>
      <c r="B85" s="1"/>
      <c r="C85" s="17"/>
      <c r="D85" s="17"/>
      <c r="E85" s="17"/>
      <c r="F85" s="90"/>
      <c r="G85" s="17"/>
      <c r="H85" s="18"/>
      <c r="I85" s="17"/>
      <c r="J85" s="6"/>
      <c r="K85" s="7"/>
      <c r="L85" s="6"/>
      <c r="M85" s="7"/>
      <c r="N85" s="6"/>
    </row>
    <row r="86" spans="1:14" ht="15.75">
      <c r="A86" s="17"/>
      <c r="B86" s="1" t="s">
        <v>21</v>
      </c>
      <c r="C86" s="17"/>
      <c r="D86" s="17"/>
      <c r="E86" s="17"/>
      <c r="F86" s="90"/>
      <c r="G86" s="17"/>
      <c r="H86" s="18"/>
      <c r="I86" s="17"/>
      <c r="J86" s="6"/>
      <c r="K86" s="7"/>
      <c r="L86" s="6"/>
      <c r="M86" s="7"/>
      <c r="N86" s="6"/>
    </row>
    <row r="87" spans="1:14" ht="12.75">
      <c r="A87" s="7"/>
      <c r="B87" s="2"/>
      <c r="C87" s="7"/>
      <c r="D87" s="7"/>
      <c r="E87" s="7"/>
      <c r="F87" s="85"/>
      <c r="G87" s="7"/>
      <c r="H87" s="6"/>
      <c r="I87" s="7"/>
      <c r="J87" s="6"/>
      <c r="K87" s="7"/>
      <c r="L87" s="6"/>
      <c r="M87" s="7"/>
      <c r="N87" s="6"/>
    </row>
    <row r="88" spans="1:14" ht="12.75">
      <c r="A88" s="7"/>
      <c r="B88" s="3" t="s">
        <v>22</v>
      </c>
      <c r="C88" s="7"/>
      <c r="D88" s="7"/>
      <c r="E88" s="7"/>
      <c r="F88" s="85"/>
      <c r="G88" s="7"/>
      <c r="H88" s="6"/>
      <c r="I88" s="7"/>
      <c r="J88" s="6"/>
      <c r="K88" s="7"/>
      <c r="L88" s="6"/>
      <c r="M88" s="7"/>
      <c r="N88" s="6"/>
    </row>
    <row r="89" spans="1:14" ht="12.75">
      <c r="A89" s="7"/>
      <c r="B89" s="3" t="s">
        <v>23</v>
      </c>
      <c r="C89" s="7"/>
      <c r="D89" s="7"/>
      <c r="E89" s="7"/>
      <c r="F89" s="85"/>
      <c r="G89" s="7"/>
      <c r="H89" s="6"/>
      <c r="I89" s="7"/>
      <c r="J89" s="6"/>
      <c r="K89" s="7"/>
      <c r="L89" s="7"/>
      <c r="M89" s="7"/>
      <c r="N89" s="6"/>
    </row>
    <row r="90" spans="1:14" ht="12.75">
      <c r="A90" s="7"/>
      <c r="B90" s="3" t="s">
        <v>24</v>
      </c>
      <c r="C90" s="7"/>
      <c r="D90" s="7"/>
      <c r="E90" s="7"/>
      <c r="F90" s="85"/>
      <c r="G90" s="7"/>
      <c r="H90" s="6"/>
      <c r="I90" s="7"/>
      <c r="J90" s="6"/>
      <c r="K90" s="7"/>
      <c r="L90" s="7"/>
      <c r="M90" s="7"/>
      <c r="N90" s="6"/>
    </row>
    <row r="91" spans="1:14" ht="12.75">
      <c r="A91" s="7"/>
      <c r="B91" s="3"/>
      <c r="C91" s="7"/>
      <c r="D91" s="7"/>
      <c r="E91" s="7"/>
      <c r="F91" s="85"/>
      <c r="G91" s="7"/>
      <c r="H91" s="6"/>
      <c r="I91" s="7"/>
      <c r="J91" s="6"/>
      <c r="K91" s="7"/>
      <c r="L91" s="7"/>
      <c r="M91" s="7"/>
      <c r="N91" s="6"/>
    </row>
    <row r="92" spans="1:14" ht="12.75">
      <c r="A92" s="7"/>
      <c r="B92" s="3"/>
      <c r="C92" s="7"/>
      <c r="D92" s="7"/>
      <c r="E92" s="7"/>
      <c r="F92" s="85"/>
      <c r="G92" s="7"/>
      <c r="H92" s="6"/>
      <c r="I92" s="7"/>
      <c r="J92" s="6"/>
      <c r="K92" s="7"/>
      <c r="L92" s="7"/>
      <c r="M92" s="7"/>
      <c r="N92" s="6"/>
    </row>
    <row r="93" spans="1:14" ht="12.75">
      <c r="A93" s="7"/>
      <c r="B93" s="3"/>
      <c r="C93" s="7"/>
      <c r="D93" s="7"/>
      <c r="E93" s="7"/>
      <c r="F93" s="85"/>
      <c r="G93" s="7"/>
      <c r="H93" s="6"/>
      <c r="I93" s="7"/>
      <c r="J93" s="6"/>
      <c r="K93" s="7"/>
      <c r="L93" s="7"/>
      <c r="M93" s="7"/>
      <c r="N93" s="6"/>
    </row>
    <row r="94" spans="1:14" ht="12.75">
      <c r="A94" s="7"/>
      <c r="B94" s="3"/>
      <c r="C94" s="7"/>
      <c r="D94" s="7"/>
      <c r="E94" s="7"/>
      <c r="F94" s="85"/>
      <c r="G94" s="7"/>
      <c r="H94" s="6"/>
      <c r="I94" s="7"/>
      <c r="J94" s="6"/>
      <c r="K94" s="7"/>
      <c r="L94" s="7"/>
      <c r="M94" s="7"/>
      <c r="N94" s="6"/>
    </row>
    <row r="95" spans="1:14" ht="12.75">
      <c r="A95" s="7"/>
      <c r="B95" s="3"/>
      <c r="C95" s="7"/>
      <c r="D95" s="7"/>
      <c r="E95" s="7"/>
      <c r="F95" s="85"/>
      <c r="G95" s="7"/>
      <c r="H95" s="6"/>
      <c r="I95" s="7"/>
      <c r="J95" s="6"/>
      <c r="K95" s="7"/>
      <c r="L95" s="7"/>
      <c r="M95" s="7"/>
      <c r="N95" s="6"/>
    </row>
    <row r="96" spans="1:14" ht="15">
      <c r="A96" s="17"/>
      <c r="B96" s="17"/>
      <c r="C96" s="17"/>
      <c r="D96" s="17"/>
      <c r="E96" s="17"/>
      <c r="F96" s="90"/>
      <c r="G96" s="17"/>
      <c r="H96" s="18"/>
      <c r="I96" s="17"/>
      <c r="J96" s="8"/>
      <c r="K96" s="49"/>
      <c r="L96" s="51"/>
      <c r="M96" s="49"/>
      <c r="N96" s="51"/>
    </row>
    <row r="97" spans="1:14" ht="15">
      <c r="A97" s="17"/>
      <c r="B97" s="17"/>
      <c r="C97" s="17"/>
      <c r="D97" s="17"/>
      <c r="E97" s="17"/>
      <c r="F97" s="90"/>
      <c r="G97" s="17"/>
      <c r="H97" s="18"/>
      <c r="I97" s="17"/>
      <c r="J97" s="8"/>
      <c r="K97" s="49"/>
      <c r="L97" s="51"/>
      <c r="M97" s="49"/>
      <c r="N97" s="51"/>
    </row>
    <row r="98" spans="1:14" ht="15">
      <c r="A98" s="17"/>
      <c r="B98" s="17"/>
      <c r="C98" s="17"/>
      <c r="D98" s="17"/>
      <c r="E98" s="17"/>
      <c r="F98" s="90"/>
      <c r="G98" s="17"/>
      <c r="H98" s="18"/>
      <c r="I98" s="17"/>
      <c r="J98" s="8"/>
      <c r="K98" s="49"/>
      <c r="L98" s="51"/>
      <c r="M98" s="49"/>
      <c r="N98" s="51"/>
    </row>
    <row r="99" spans="1:14" ht="15">
      <c r="A99" s="17"/>
      <c r="B99" s="17"/>
      <c r="C99" s="17"/>
      <c r="D99" s="17"/>
      <c r="E99" s="17"/>
      <c r="F99" s="90"/>
      <c r="G99" s="17"/>
      <c r="H99" s="18"/>
      <c r="I99" s="17"/>
      <c r="J99" s="8"/>
      <c r="K99" s="49"/>
      <c r="L99" s="51"/>
      <c r="M99" s="49"/>
      <c r="N99" s="51"/>
    </row>
    <row r="100" spans="1:14" ht="15">
      <c r="A100" s="17"/>
      <c r="B100" s="17"/>
      <c r="C100" s="17"/>
      <c r="D100" s="17"/>
      <c r="E100" s="17"/>
      <c r="F100" s="90"/>
      <c r="G100" s="17"/>
      <c r="H100" s="18"/>
      <c r="I100" s="17"/>
      <c r="J100" s="8"/>
      <c r="K100" s="49"/>
      <c r="L100" s="51"/>
      <c r="M100" s="49"/>
      <c r="N100" s="51"/>
    </row>
    <row r="101" spans="1:14" ht="15">
      <c r="A101" s="17"/>
      <c r="B101" s="17"/>
      <c r="C101" s="17"/>
      <c r="D101" s="17"/>
      <c r="E101" s="17"/>
      <c r="F101" s="90"/>
      <c r="G101" s="17"/>
      <c r="H101" s="18"/>
      <c r="I101" s="17"/>
      <c r="J101" s="51"/>
      <c r="K101" s="49"/>
      <c r="L101" s="51"/>
      <c r="M101" s="49"/>
      <c r="N101" s="51"/>
    </row>
    <row r="102" spans="1:14" ht="15">
      <c r="A102" s="17"/>
      <c r="B102" s="17"/>
      <c r="C102" s="17"/>
      <c r="D102" s="17"/>
      <c r="E102" s="17"/>
      <c r="F102" s="90"/>
      <c r="G102" s="17"/>
      <c r="H102" s="18"/>
      <c r="I102" s="17"/>
      <c r="J102" s="51"/>
      <c r="K102" s="49"/>
      <c r="L102" s="51"/>
      <c r="M102" s="49"/>
      <c r="N102" s="51"/>
    </row>
    <row r="103" spans="1:14" ht="15">
      <c r="A103" s="17"/>
      <c r="B103" s="17"/>
      <c r="C103" s="17"/>
      <c r="D103" s="17"/>
      <c r="E103" s="17"/>
      <c r="F103" s="90"/>
      <c r="G103" s="17"/>
      <c r="H103" s="18"/>
      <c r="I103" s="17"/>
      <c r="J103" s="51"/>
      <c r="K103" s="49"/>
      <c r="L103" s="51"/>
      <c r="M103" s="49"/>
      <c r="N103" s="51"/>
    </row>
    <row r="104" spans="1:14" ht="15">
      <c r="A104" s="17"/>
      <c r="B104" s="17"/>
      <c r="C104" s="17"/>
      <c r="D104" s="17"/>
      <c r="E104" s="17"/>
      <c r="F104" s="90"/>
      <c r="G104" s="17"/>
      <c r="H104" s="18"/>
      <c r="I104" s="17"/>
      <c r="J104" s="51"/>
      <c r="K104" s="49"/>
      <c r="L104" s="51"/>
      <c r="M104" s="49"/>
      <c r="N104" s="51"/>
    </row>
    <row r="105" spans="1:15" ht="15">
      <c r="A105" s="17"/>
      <c r="B105" s="121" t="s">
        <v>96</v>
      </c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</row>
    <row r="106" spans="1:15" ht="15.75">
      <c r="A106" s="17"/>
      <c r="B106" s="122" t="s">
        <v>97</v>
      </c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</row>
    <row r="107" spans="1:15" ht="15">
      <c r="A107" s="17"/>
      <c r="B107" s="121" t="s">
        <v>98</v>
      </c>
      <c r="C107" s="121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</row>
    <row r="108" spans="1:15" ht="15">
      <c r="A108" s="17"/>
      <c r="B108" s="17"/>
      <c r="C108" s="121" t="s">
        <v>130</v>
      </c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</row>
    <row r="109" spans="1:15" ht="15">
      <c r="A109" s="17"/>
      <c r="B109" s="121" t="s">
        <v>101</v>
      </c>
      <c r="C109" s="121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</row>
    <row r="110" spans="1:14" ht="12.75">
      <c r="A110" s="7"/>
      <c r="B110" s="7"/>
      <c r="C110" s="7"/>
      <c r="D110" s="7"/>
      <c r="E110" s="7"/>
      <c r="F110" s="85"/>
      <c r="G110" s="7"/>
      <c r="H110" s="6"/>
      <c r="I110" s="7"/>
      <c r="J110" s="6"/>
      <c r="K110" s="7"/>
      <c r="L110" s="6"/>
      <c r="M110" s="7"/>
      <c r="N110" s="6"/>
    </row>
    <row r="111" spans="1:14" ht="12.75">
      <c r="A111" s="123" t="s">
        <v>95</v>
      </c>
      <c r="B111" s="123" t="s">
        <v>2</v>
      </c>
      <c r="C111" s="123" t="s">
        <v>92</v>
      </c>
      <c r="D111" s="123" t="s">
        <v>90</v>
      </c>
      <c r="E111" s="123" t="s">
        <v>93</v>
      </c>
      <c r="F111" s="118" t="s">
        <v>103</v>
      </c>
      <c r="G111" s="126" t="s">
        <v>5</v>
      </c>
      <c r="H111" s="126"/>
      <c r="I111" s="108" t="s">
        <v>6</v>
      </c>
      <c r="J111" s="108"/>
      <c r="K111" s="108" t="s">
        <v>7</v>
      </c>
      <c r="L111" s="108"/>
      <c r="M111" s="108" t="s">
        <v>5</v>
      </c>
      <c r="N111" s="108"/>
    </row>
    <row r="112" spans="1:14" ht="12.75">
      <c r="A112" s="124"/>
      <c r="B112" s="124"/>
      <c r="C112" s="124"/>
      <c r="D112" s="124"/>
      <c r="E112" s="124"/>
      <c r="F112" s="119"/>
      <c r="G112" s="127" t="s">
        <v>111</v>
      </c>
      <c r="H112" s="127"/>
      <c r="I112" s="108"/>
      <c r="J112" s="108"/>
      <c r="K112" s="108"/>
      <c r="L112" s="108"/>
      <c r="M112" s="108" t="s">
        <v>127</v>
      </c>
      <c r="N112" s="108"/>
    </row>
    <row r="113" spans="1:14" ht="25.5">
      <c r="A113" s="125"/>
      <c r="B113" s="125"/>
      <c r="C113" s="125"/>
      <c r="D113" s="125"/>
      <c r="E113" s="125"/>
      <c r="F113" s="120"/>
      <c r="G113" s="59" t="s">
        <v>8</v>
      </c>
      <c r="H113" s="62" t="s">
        <v>10</v>
      </c>
      <c r="I113" s="59"/>
      <c r="J113" s="62" t="s">
        <v>10</v>
      </c>
      <c r="K113" s="59" t="s">
        <v>8</v>
      </c>
      <c r="L113" s="62" t="s">
        <v>10</v>
      </c>
      <c r="M113" s="59" t="s">
        <v>11</v>
      </c>
      <c r="N113" s="62" t="s">
        <v>10</v>
      </c>
    </row>
    <row r="114" spans="1:14" ht="12.75">
      <c r="A114" s="11">
        <v>1</v>
      </c>
      <c r="B114" s="11" t="s">
        <v>122</v>
      </c>
      <c r="C114" s="11" t="s">
        <v>48</v>
      </c>
      <c r="D114" s="65">
        <v>16508</v>
      </c>
      <c r="E114" s="72"/>
      <c r="F114" s="95">
        <v>32.23072166</v>
      </c>
      <c r="G114" s="72"/>
      <c r="H114" s="67"/>
      <c r="I114" s="72">
        <v>120</v>
      </c>
      <c r="J114" s="67">
        <f>I114*F114</f>
        <v>3867.6865992000003</v>
      </c>
      <c r="K114" s="65">
        <v>120</v>
      </c>
      <c r="L114" s="67">
        <f>J114</f>
        <v>3867.6865992000003</v>
      </c>
      <c r="M114" s="65"/>
      <c r="N114" s="68">
        <f>J114-L114</f>
        <v>0</v>
      </c>
    </row>
    <row r="115" spans="1:14" ht="12.75">
      <c r="A115" s="11">
        <v>2</v>
      </c>
      <c r="B115" s="11" t="s">
        <v>69</v>
      </c>
      <c r="C115" s="11" t="s">
        <v>27</v>
      </c>
      <c r="D115" s="65" t="s">
        <v>123</v>
      </c>
      <c r="E115" s="72"/>
      <c r="F115" s="95">
        <v>1.7486015</v>
      </c>
      <c r="G115" s="72"/>
      <c r="H115" s="67"/>
      <c r="I115" s="72">
        <v>270</v>
      </c>
      <c r="J115" s="67">
        <f>I115*F115</f>
        <v>472.12240499999996</v>
      </c>
      <c r="K115" s="65">
        <v>270</v>
      </c>
      <c r="L115" s="67">
        <f>J115</f>
        <v>472.12240499999996</v>
      </c>
      <c r="M115" s="65"/>
      <c r="N115" s="68">
        <f>J115-L115</f>
        <v>0</v>
      </c>
    </row>
    <row r="116" spans="1:14" ht="12.75">
      <c r="A116" s="11">
        <v>3</v>
      </c>
      <c r="B116" s="11" t="s">
        <v>45</v>
      </c>
      <c r="C116" s="11" t="s">
        <v>31</v>
      </c>
      <c r="D116" s="65" t="s">
        <v>124</v>
      </c>
      <c r="E116" s="72"/>
      <c r="F116" s="95">
        <v>8.9844317</v>
      </c>
      <c r="G116" s="72"/>
      <c r="H116" s="67"/>
      <c r="I116" s="72">
        <v>270</v>
      </c>
      <c r="J116" s="67">
        <f>I116*F116</f>
        <v>2425.796559</v>
      </c>
      <c r="K116" s="65">
        <v>270</v>
      </c>
      <c r="L116" s="67">
        <f>J116</f>
        <v>2425.796559</v>
      </c>
      <c r="M116" s="65"/>
      <c r="N116" s="68">
        <f>J116-L116</f>
        <v>0</v>
      </c>
    </row>
    <row r="117" spans="1:14" ht="12.75">
      <c r="A117" s="11">
        <v>4</v>
      </c>
      <c r="B117" s="11" t="s">
        <v>57</v>
      </c>
      <c r="C117" s="11" t="s">
        <v>27</v>
      </c>
      <c r="D117" s="65" t="s">
        <v>125</v>
      </c>
      <c r="E117" s="72"/>
      <c r="F117" s="95">
        <v>1.1211405</v>
      </c>
      <c r="G117" s="72"/>
      <c r="H117" s="67"/>
      <c r="I117" s="72">
        <v>210</v>
      </c>
      <c r="J117" s="67">
        <f>I117*F117</f>
        <v>235.43950500000003</v>
      </c>
      <c r="K117" s="65">
        <v>210</v>
      </c>
      <c r="L117" s="67">
        <f>J117</f>
        <v>235.43950500000003</v>
      </c>
      <c r="M117" s="65"/>
      <c r="N117" s="68">
        <f>J117-L117</f>
        <v>0</v>
      </c>
    </row>
    <row r="118" spans="1:14" ht="12.75">
      <c r="A118" s="11">
        <v>5</v>
      </c>
      <c r="B118" s="11" t="s">
        <v>105</v>
      </c>
      <c r="C118" s="11" t="s">
        <v>27</v>
      </c>
      <c r="D118" s="65" t="s">
        <v>131</v>
      </c>
      <c r="E118" s="72"/>
      <c r="F118" s="95">
        <v>16.3085824</v>
      </c>
      <c r="G118" s="72"/>
      <c r="H118" s="67"/>
      <c r="I118" s="72">
        <v>30</v>
      </c>
      <c r="J118" s="67">
        <f>I118*F118</f>
        <v>489.25747199999995</v>
      </c>
      <c r="K118" s="65">
        <v>30</v>
      </c>
      <c r="L118" s="67">
        <f>J118</f>
        <v>489.25747199999995</v>
      </c>
      <c r="M118" s="65"/>
      <c r="N118" s="68">
        <f>J118-L118</f>
        <v>0</v>
      </c>
    </row>
    <row r="119" spans="1:14" ht="12.75">
      <c r="A119" s="11"/>
      <c r="B119" s="14" t="s">
        <v>40</v>
      </c>
      <c r="C119" s="14"/>
      <c r="D119" s="69"/>
      <c r="E119" s="69"/>
      <c r="F119" s="96"/>
      <c r="G119" s="69"/>
      <c r="H119" s="70"/>
      <c r="I119" s="70"/>
      <c r="J119" s="70">
        <v>7490.31</v>
      </c>
      <c r="K119" s="70"/>
      <c r="L119" s="70">
        <v>7490.31</v>
      </c>
      <c r="M119" s="70"/>
      <c r="N119" s="70">
        <v>0</v>
      </c>
    </row>
    <row r="120" spans="1:14" ht="12.75">
      <c r="A120" s="5"/>
      <c r="B120" s="53"/>
      <c r="C120" s="53"/>
      <c r="D120" s="79"/>
      <c r="E120" s="79"/>
      <c r="F120" s="97"/>
      <c r="G120" s="79"/>
      <c r="H120" s="80"/>
      <c r="I120" s="80"/>
      <c r="J120" s="80"/>
      <c r="K120" s="80"/>
      <c r="L120" s="80"/>
      <c r="M120" s="80"/>
      <c r="N120" s="80"/>
    </row>
    <row r="121" spans="1:14" ht="12.75">
      <c r="A121" s="5"/>
      <c r="B121" s="53"/>
      <c r="C121" s="53"/>
      <c r="D121" s="79"/>
      <c r="E121" s="79"/>
      <c r="F121" s="97"/>
      <c r="G121" s="79"/>
      <c r="H121" s="80"/>
      <c r="I121" s="80"/>
      <c r="J121" s="80"/>
      <c r="K121" s="80"/>
      <c r="L121" s="80"/>
      <c r="M121" s="80"/>
      <c r="N121" s="80"/>
    </row>
    <row r="122" spans="1:14" ht="12.75">
      <c r="A122" s="5"/>
      <c r="B122" s="53"/>
      <c r="C122" s="53"/>
      <c r="D122" s="53"/>
      <c r="E122" s="53"/>
      <c r="F122" s="92"/>
      <c r="G122" s="53"/>
      <c r="H122" s="55"/>
      <c r="I122" s="53"/>
      <c r="J122" s="55"/>
      <c r="K122" s="53"/>
      <c r="L122" s="55"/>
      <c r="M122" s="53"/>
      <c r="N122" s="57"/>
    </row>
    <row r="123" spans="1:14" ht="15.75">
      <c r="A123" s="17"/>
      <c r="B123" s="1" t="s">
        <v>20</v>
      </c>
      <c r="C123" s="17"/>
      <c r="D123" s="17"/>
      <c r="E123" s="17"/>
      <c r="F123" s="90"/>
      <c r="G123" s="17"/>
      <c r="H123" s="18"/>
      <c r="I123" s="17"/>
      <c r="J123" s="6"/>
      <c r="K123" s="7"/>
      <c r="L123" s="6"/>
      <c r="M123" s="7"/>
      <c r="N123" s="6"/>
    </row>
    <row r="124" spans="1:14" ht="15.75">
      <c r="A124" s="17"/>
      <c r="B124" s="1"/>
      <c r="C124" s="17"/>
      <c r="D124" s="17"/>
      <c r="E124" s="17"/>
      <c r="F124" s="90"/>
      <c r="G124" s="17"/>
      <c r="H124" s="18"/>
      <c r="I124" s="17"/>
      <c r="J124" s="6"/>
      <c r="K124" s="7"/>
      <c r="L124" s="6"/>
      <c r="M124" s="7"/>
      <c r="N124" s="6"/>
    </row>
    <row r="125" spans="1:14" ht="15.75">
      <c r="A125" s="17"/>
      <c r="B125" s="1" t="s">
        <v>21</v>
      </c>
      <c r="C125" s="17"/>
      <c r="D125" s="17"/>
      <c r="E125" s="17"/>
      <c r="F125" s="90"/>
      <c r="G125" s="17"/>
      <c r="H125" s="18"/>
      <c r="I125" s="17"/>
      <c r="J125" s="6"/>
      <c r="K125" s="7"/>
      <c r="L125" s="6"/>
      <c r="M125" s="7"/>
      <c r="N125" s="6"/>
    </row>
    <row r="126" spans="1:14" ht="12.75">
      <c r="A126" s="7"/>
      <c r="B126" s="2"/>
      <c r="C126" s="7"/>
      <c r="D126" s="7"/>
      <c r="E126" s="7"/>
      <c r="F126" s="85"/>
      <c r="G126" s="7"/>
      <c r="H126" s="6"/>
      <c r="I126" s="7"/>
      <c r="J126" s="6"/>
      <c r="K126" s="7"/>
      <c r="L126" s="6"/>
      <c r="M126" s="7"/>
      <c r="N126" s="6"/>
    </row>
    <row r="127" spans="1:14" ht="12.75">
      <c r="A127" s="7"/>
      <c r="B127" s="3" t="s">
        <v>22</v>
      </c>
      <c r="C127" s="7"/>
      <c r="D127" s="7"/>
      <c r="E127" s="7"/>
      <c r="F127" s="85"/>
      <c r="G127" s="7"/>
      <c r="H127" s="6"/>
      <c r="I127" s="7"/>
      <c r="J127" s="6"/>
      <c r="K127" s="7"/>
      <c r="L127" s="6"/>
      <c r="M127" s="7"/>
      <c r="N127" s="6"/>
    </row>
    <row r="128" spans="1:14" ht="12.75">
      <c r="A128" s="7"/>
      <c r="B128" s="3" t="s">
        <v>23</v>
      </c>
      <c r="C128" s="3"/>
      <c r="D128" s="3"/>
      <c r="E128" s="7"/>
      <c r="F128" s="85"/>
      <c r="G128" s="7"/>
      <c r="H128" s="6"/>
      <c r="I128" s="7"/>
      <c r="J128" s="6"/>
      <c r="K128" s="7"/>
      <c r="L128" s="7"/>
      <c r="M128" s="7"/>
      <c r="N128" s="6"/>
    </row>
    <row r="129" spans="1:14" ht="12.75">
      <c r="A129" s="7"/>
      <c r="B129" s="3" t="s">
        <v>24</v>
      </c>
      <c r="C129" s="7"/>
      <c r="D129" s="7"/>
      <c r="E129" s="7"/>
      <c r="F129" s="85"/>
      <c r="G129" s="7"/>
      <c r="H129" s="6"/>
      <c r="I129" s="7"/>
      <c r="J129" s="6"/>
      <c r="K129" s="7"/>
      <c r="L129" s="7"/>
      <c r="M129" s="7"/>
      <c r="N129" s="6"/>
    </row>
    <row r="130" spans="1:14" ht="12.75">
      <c r="A130" s="7"/>
      <c r="B130" s="3"/>
      <c r="C130" s="3"/>
      <c r="D130" s="3"/>
      <c r="E130" s="7"/>
      <c r="F130" s="85"/>
      <c r="G130" s="7"/>
      <c r="H130" s="6"/>
      <c r="I130" s="7"/>
      <c r="J130" s="6"/>
      <c r="K130" s="7"/>
      <c r="L130" s="7"/>
      <c r="M130" s="7"/>
      <c r="N130" s="6"/>
    </row>
    <row r="131" spans="1:14" ht="12.75">
      <c r="A131" s="7"/>
      <c r="B131" s="3"/>
      <c r="C131" s="3"/>
      <c r="D131" s="3"/>
      <c r="E131" s="7"/>
      <c r="F131" s="85"/>
      <c r="G131" s="7"/>
      <c r="H131" s="6"/>
      <c r="I131" s="7"/>
      <c r="J131" s="6"/>
      <c r="K131" s="7"/>
      <c r="L131" s="7"/>
      <c r="M131" s="7"/>
      <c r="N131" s="6"/>
    </row>
    <row r="132" spans="1:14" ht="12.75">
      <c r="A132" s="7"/>
      <c r="B132" s="3"/>
      <c r="C132" s="3"/>
      <c r="D132" s="3"/>
      <c r="E132" s="7"/>
      <c r="F132" s="85"/>
      <c r="G132" s="7"/>
      <c r="H132" s="6"/>
      <c r="I132" s="7"/>
      <c r="J132" s="6"/>
      <c r="K132" s="7"/>
      <c r="L132" s="7"/>
      <c r="M132" s="7"/>
      <c r="N132" s="6"/>
    </row>
    <row r="133" spans="1:14" ht="12.75">
      <c r="A133" s="7"/>
      <c r="B133" s="3"/>
      <c r="C133" s="3"/>
      <c r="D133" s="3"/>
      <c r="E133" s="7"/>
      <c r="F133" s="85"/>
      <c r="G133" s="7"/>
      <c r="H133" s="6"/>
      <c r="I133" s="7"/>
      <c r="J133" s="6"/>
      <c r="K133" s="7"/>
      <c r="L133" s="7"/>
      <c r="M133" s="7"/>
      <c r="N133" s="6"/>
    </row>
    <row r="134" spans="1:14" ht="12.75">
      <c r="A134" s="7"/>
      <c r="B134" s="3"/>
      <c r="C134" s="3"/>
      <c r="D134" s="3"/>
      <c r="E134" s="7"/>
      <c r="F134" s="85"/>
      <c r="G134" s="7"/>
      <c r="H134" s="6"/>
      <c r="I134" s="7"/>
      <c r="J134" s="6"/>
      <c r="K134" s="7"/>
      <c r="L134" s="7"/>
      <c r="M134" s="7"/>
      <c r="N134" s="6"/>
    </row>
    <row r="135" spans="1:14" ht="12.75">
      <c r="A135" s="7"/>
      <c r="B135" s="3"/>
      <c r="C135" s="3"/>
      <c r="D135" s="3"/>
      <c r="E135" s="7"/>
      <c r="F135" s="85"/>
      <c r="G135" s="7"/>
      <c r="H135" s="6"/>
      <c r="I135" s="7"/>
      <c r="J135" s="6"/>
      <c r="K135" s="7"/>
      <c r="L135" s="7"/>
      <c r="M135" s="7"/>
      <c r="N135" s="6"/>
    </row>
    <row r="136" spans="1:14" ht="12.75">
      <c r="A136" s="7"/>
      <c r="B136" s="3"/>
      <c r="C136" s="3"/>
      <c r="D136" s="3"/>
      <c r="E136" s="7"/>
      <c r="F136" s="85"/>
      <c r="G136" s="7"/>
      <c r="H136" s="6"/>
      <c r="I136" s="7"/>
      <c r="J136" s="6"/>
      <c r="K136" s="7"/>
      <c r="L136" s="7"/>
      <c r="M136" s="7"/>
      <c r="N136" s="6"/>
    </row>
    <row r="137" spans="1:14" ht="12.75">
      <c r="A137" s="7"/>
      <c r="B137" s="3"/>
      <c r="C137" s="3"/>
      <c r="D137" s="3"/>
      <c r="E137" s="7"/>
      <c r="F137" s="85"/>
      <c r="G137" s="7"/>
      <c r="H137" s="6"/>
      <c r="I137" s="7"/>
      <c r="J137" s="6"/>
      <c r="K137" s="7"/>
      <c r="L137" s="7"/>
      <c r="M137" s="7"/>
      <c r="N137" s="6"/>
    </row>
    <row r="138" spans="1:14" ht="12.75">
      <c r="A138" s="7"/>
      <c r="B138" s="3"/>
      <c r="C138" s="3"/>
      <c r="D138" s="3"/>
      <c r="E138" s="7"/>
      <c r="F138" s="85"/>
      <c r="G138" s="7"/>
      <c r="H138" s="6"/>
      <c r="I138" s="7"/>
      <c r="J138" s="6"/>
      <c r="K138" s="7"/>
      <c r="L138" s="7"/>
      <c r="M138" s="7"/>
      <c r="N138" s="6"/>
    </row>
    <row r="139" spans="1:14" ht="12.75">
      <c r="A139" s="7"/>
      <c r="B139" s="3"/>
      <c r="C139" s="3"/>
      <c r="D139" s="3"/>
      <c r="E139" s="7"/>
      <c r="F139" s="85"/>
      <c r="G139" s="7"/>
      <c r="H139" s="6"/>
      <c r="I139" s="7"/>
      <c r="J139" s="6"/>
      <c r="K139" s="7"/>
      <c r="L139" s="7"/>
      <c r="M139" s="7"/>
      <c r="N139" s="6"/>
    </row>
    <row r="140" spans="1:15" ht="15">
      <c r="A140" s="17"/>
      <c r="B140" s="121" t="s">
        <v>96</v>
      </c>
      <c r="C140" s="121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</row>
    <row r="141" spans="1:15" ht="15.75">
      <c r="A141" s="17"/>
      <c r="B141" s="122" t="s">
        <v>97</v>
      </c>
      <c r="C141" s="122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</row>
    <row r="142" spans="1:15" ht="15">
      <c r="A142" s="17"/>
      <c r="B142" s="121" t="s">
        <v>98</v>
      </c>
      <c r="C142" s="121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</row>
    <row r="143" spans="1:15" ht="15">
      <c r="A143" s="17"/>
      <c r="B143" s="73"/>
      <c r="C143" s="121" t="s">
        <v>126</v>
      </c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</row>
    <row r="144" spans="1:15" ht="15">
      <c r="A144" s="121" t="s">
        <v>102</v>
      </c>
      <c r="B144" s="121"/>
      <c r="C144" s="121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</row>
    <row r="145" spans="1:14" ht="12.75">
      <c r="A145" s="7"/>
      <c r="B145" s="7"/>
      <c r="C145" t="s">
        <v>25</v>
      </c>
      <c r="E145" s="7"/>
      <c r="F145" s="85"/>
      <c r="G145" s="7"/>
      <c r="H145" s="6"/>
      <c r="I145" s="7"/>
      <c r="J145" s="6"/>
      <c r="K145" s="7"/>
      <c r="L145" s="6"/>
      <c r="M145" s="7"/>
      <c r="N145" s="6"/>
    </row>
    <row r="146" spans="1:14" ht="12.75">
      <c r="A146" s="123" t="s">
        <v>95</v>
      </c>
      <c r="B146" s="123" t="s">
        <v>2</v>
      </c>
      <c r="C146" s="123" t="s">
        <v>92</v>
      </c>
      <c r="D146" s="123" t="s">
        <v>90</v>
      </c>
      <c r="E146" s="123" t="s">
        <v>93</v>
      </c>
      <c r="F146" s="118" t="s">
        <v>103</v>
      </c>
      <c r="G146" s="108" t="s">
        <v>5</v>
      </c>
      <c r="H146" s="108"/>
      <c r="I146" s="108" t="s">
        <v>6</v>
      </c>
      <c r="J146" s="108"/>
      <c r="K146" s="108" t="s">
        <v>7</v>
      </c>
      <c r="L146" s="108"/>
      <c r="M146" s="108" t="s">
        <v>5</v>
      </c>
      <c r="N146" s="108"/>
    </row>
    <row r="147" spans="1:14" ht="12.75">
      <c r="A147" s="124"/>
      <c r="B147" s="124"/>
      <c r="C147" s="124"/>
      <c r="D147" s="124"/>
      <c r="E147" s="124"/>
      <c r="F147" s="119"/>
      <c r="G147" s="108" t="s">
        <v>111</v>
      </c>
      <c r="H147" s="108"/>
      <c r="I147" s="108"/>
      <c r="J147" s="108"/>
      <c r="K147" s="108"/>
      <c r="L147" s="108"/>
      <c r="M147" s="108" t="s">
        <v>127</v>
      </c>
      <c r="N147" s="108"/>
    </row>
    <row r="148" spans="1:14" ht="25.5">
      <c r="A148" s="125"/>
      <c r="B148" s="125"/>
      <c r="C148" s="125"/>
      <c r="D148" s="125"/>
      <c r="E148" s="125"/>
      <c r="F148" s="120"/>
      <c r="G148" s="11" t="s">
        <v>8</v>
      </c>
      <c r="H148" s="13" t="s">
        <v>10</v>
      </c>
      <c r="I148" s="11"/>
      <c r="J148" s="13" t="s">
        <v>10</v>
      </c>
      <c r="K148" s="11" t="s">
        <v>8</v>
      </c>
      <c r="L148" s="13" t="s">
        <v>10</v>
      </c>
      <c r="M148" s="11" t="s">
        <v>11</v>
      </c>
      <c r="N148" s="13" t="s">
        <v>10</v>
      </c>
    </row>
    <row r="149" spans="1:14" ht="12.75">
      <c r="A149" s="11">
        <v>2</v>
      </c>
      <c r="B149" s="60" t="s">
        <v>89</v>
      </c>
      <c r="C149" s="61" t="s">
        <v>48</v>
      </c>
      <c r="D149" s="83">
        <v>1150914</v>
      </c>
      <c r="E149" s="41"/>
      <c r="F149" s="95">
        <v>20.148064</v>
      </c>
      <c r="G149" s="41">
        <v>300</v>
      </c>
      <c r="H149" s="13">
        <f>G149*F149</f>
        <v>6044.4192</v>
      </c>
      <c r="I149" s="41">
        <v>360</v>
      </c>
      <c r="J149" s="13">
        <f>I149*F149</f>
        <v>7253.303040000001</v>
      </c>
      <c r="K149" s="11">
        <v>360</v>
      </c>
      <c r="L149" s="13">
        <f>K149*F149</f>
        <v>7253.303040000001</v>
      </c>
      <c r="M149" s="11">
        <f>G149+I149-K149</f>
        <v>300</v>
      </c>
      <c r="N149" s="13">
        <f>M149*F149</f>
        <v>6044.4192</v>
      </c>
    </row>
    <row r="150" spans="1:14" ht="12.75">
      <c r="A150" s="11"/>
      <c r="B150" s="60" t="s">
        <v>40</v>
      </c>
      <c r="C150" s="61"/>
      <c r="D150" s="61"/>
      <c r="E150" s="14"/>
      <c r="F150" s="89"/>
      <c r="G150" s="14"/>
      <c r="H150" s="63">
        <f>SUM(H149:H149)</f>
        <v>6044.4192</v>
      </c>
      <c r="I150" s="64"/>
      <c r="J150" s="63">
        <f>SUM(J149:J149)</f>
        <v>7253.303040000001</v>
      </c>
      <c r="K150" s="63"/>
      <c r="L150" s="63">
        <f>SUM(L149:L149)</f>
        <v>7253.303040000001</v>
      </c>
      <c r="M150" s="63"/>
      <c r="N150" s="63">
        <f>SUM(N149:N149)</f>
        <v>6044.4192</v>
      </c>
    </row>
    <row r="151" spans="1:14" ht="12.75">
      <c r="A151" s="5"/>
      <c r="B151" s="74"/>
      <c r="C151" s="75"/>
      <c r="D151" s="75"/>
      <c r="E151" s="53"/>
      <c r="F151" s="92"/>
      <c r="G151" s="53"/>
      <c r="H151" s="76"/>
      <c r="I151" s="77"/>
      <c r="J151" s="76"/>
      <c r="K151" s="77"/>
      <c r="L151" s="76"/>
      <c r="M151" s="77"/>
      <c r="N151" s="78"/>
    </row>
    <row r="152" spans="1:14" ht="12.75">
      <c r="A152" s="5"/>
      <c r="B152" s="74"/>
      <c r="C152" s="75"/>
      <c r="D152" s="75"/>
      <c r="E152" s="53"/>
      <c r="F152" s="92"/>
      <c r="G152" s="53"/>
      <c r="H152" s="76"/>
      <c r="I152" s="77"/>
      <c r="J152" s="76"/>
      <c r="K152" s="77"/>
      <c r="L152" s="76"/>
      <c r="M152" s="77"/>
      <c r="N152" s="78"/>
    </row>
    <row r="153" spans="1:14" ht="12.75">
      <c r="A153" s="5"/>
      <c r="B153" s="7"/>
      <c r="C153" s="7"/>
      <c r="D153" s="7"/>
      <c r="E153" s="7"/>
      <c r="F153" s="85"/>
      <c r="G153" s="7"/>
      <c r="H153" s="6"/>
      <c r="I153" s="7"/>
      <c r="J153" s="6"/>
      <c r="K153" s="7"/>
      <c r="L153" s="6"/>
      <c r="M153" s="7"/>
      <c r="N153" s="6"/>
    </row>
    <row r="154" spans="1:14" ht="15.75">
      <c r="A154" s="17"/>
      <c r="B154" s="1" t="s">
        <v>20</v>
      </c>
      <c r="C154" s="17"/>
      <c r="D154" s="17"/>
      <c r="E154" s="17"/>
      <c r="F154" s="90"/>
      <c r="G154" s="17"/>
      <c r="H154" s="18"/>
      <c r="I154" s="17"/>
      <c r="J154" s="6"/>
      <c r="K154" s="7"/>
      <c r="L154" s="6"/>
      <c r="M154" s="7"/>
      <c r="N154" s="6"/>
    </row>
    <row r="155" spans="1:14" ht="15.75">
      <c r="A155" s="17"/>
      <c r="B155" s="1"/>
      <c r="C155" s="17"/>
      <c r="D155" s="17"/>
      <c r="E155" s="17"/>
      <c r="F155" s="90"/>
      <c r="G155" s="17"/>
      <c r="H155" s="18"/>
      <c r="I155" s="17"/>
      <c r="J155" s="6"/>
      <c r="K155" s="7"/>
      <c r="L155" s="6"/>
      <c r="M155" s="7"/>
      <c r="N155" s="6"/>
    </row>
    <row r="156" spans="1:14" ht="15.75">
      <c r="A156" s="17"/>
      <c r="B156" s="1" t="s">
        <v>21</v>
      </c>
      <c r="C156" s="17"/>
      <c r="D156" s="17"/>
      <c r="E156" s="17"/>
      <c r="F156" s="90"/>
      <c r="G156" s="17"/>
      <c r="H156" s="18"/>
      <c r="I156" s="17"/>
      <c r="J156" s="6"/>
      <c r="K156" s="7"/>
      <c r="L156" s="6"/>
      <c r="M156" s="7"/>
      <c r="N156" s="6"/>
    </row>
    <row r="157" spans="1:14" ht="12.75">
      <c r="A157" s="7"/>
      <c r="B157" s="2"/>
      <c r="C157" s="7"/>
      <c r="D157" s="7"/>
      <c r="E157" s="7"/>
      <c r="F157" s="85"/>
      <c r="G157" s="7"/>
      <c r="H157" s="6"/>
      <c r="I157" s="7"/>
      <c r="J157" s="6"/>
      <c r="K157" s="7"/>
      <c r="L157" s="6"/>
      <c r="M157" s="7"/>
      <c r="N157" s="6"/>
    </row>
    <row r="158" spans="1:14" ht="12.75">
      <c r="A158" s="7"/>
      <c r="B158" s="3" t="s">
        <v>22</v>
      </c>
      <c r="C158" s="7"/>
      <c r="D158" s="7"/>
      <c r="E158" s="7"/>
      <c r="F158" s="85"/>
      <c r="G158" s="7"/>
      <c r="H158" s="6"/>
      <c r="I158" s="7"/>
      <c r="J158" s="48"/>
      <c r="K158" s="7"/>
      <c r="L158" s="6"/>
      <c r="M158" s="6"/>
      <c r="N158" s="6"/>
    </row>
    <row r="159" spans="1:14" ht="12.75">
      <c r="A159" s="7"/>
      <c r="B159" s="3" t="s">
        <v>23</v>
      </c>
      <c r="C159" s="7"/>
      <c r="D159" s="7"/>
      <c r="E159" s="7"/>
      <c r="F159" s="85"/>
      <c r="G159" s="7"/>
      <c r="H159" s="6"/>
      <c r="I159" s="6"/>
      <c r="J159" s="6"/>
      <c r="K159" s="6"/>
      <c r="L159" s="6"/>
      <c r="M159" s="6"/>
      <c r="N159" s="6"/>
    </row>
    <row r="160" spans="1:14" ht="12.75">
      <c r="A160" s="7"/>
      <c r="B160" s="3" t="s">
        <v>24</v>
      </c>
      <c r="C160" s="7"/>
      <c r="D160" s="7"/>
      <c r="E160" s="7"/>
      <c r="F160" s="85"/>
      <c r="G160" s="7"/>
      <c r="H160" s="6"/>
      <c r="I160" s="7"/>
      <c r="J160" s="6"/>
      <c r="K160" s="7"/>
      <c r="L160" s="7"/>
      <c r="M160" s="7"/>
      <c r="N160" s="6"/>
    </row>
    <row r="161" spans="6:14" ht="12.75">
      <c r="F161" s="98"/>
      <c r="H161" s="4"/>
      <c r="I161" s="4"/>
      <c r="J161" s="4"/>
      <c r="K161" s="4"/>
      <c r="L161" s="4"/>
      <c r="M161" s="4"/>
      <c r="N161" s="4"/>
    </row>
    <row r="162" ht="12.75">
      <c r="F162" s="98"/>
    </row>
  </sheetData>
  <sheetProtection/>
  <mergeCells count="84">
    <mergeCell ref="A1:N1"/>
    <mergeCell ref="A2:N2"/>
    <mergeCell ref="A3:N3"/>
    <mergeCell ref="B4:N4"/>
    <mergeCell ref="B5:O5"/>
    <mergeCell ref="A7:A9"/>
    <mergeCell ref="B7:B9"/>
    <mergeCell ref="C7:C9"/>
    <mergeCell ref="D7:D9"/>
    <mergeCell ref="E7:E9"/>
    <mergeCell ref="F7:F9"/>
    <mergeCell ref="G7:H7"/>
    <mergeCell ref="I7:J8"/>
    <mergeCell ref="K7:L8"/>
    <mergeCell ref="M7:N7"/>
    <mergeCell ref="G8:H8"/>
    <mergeCell ref="M8:N8"/>
    <mergeCell ref="B32:O32"/>
    <mergeCell ref="B33:O33"/>
    <mergeCell ref="B34:O34"/>
    <mergeCell ref="B35:O35"/>
    <mergeCell ref="B36:O36"/>
    <mergeCell ref="A38:A40"/>
    <mergeCell ref="B38:B40"/>
    <mergeCell ref="C38:C40"/>
    <mergeCell ref="D38:D40"/>
    <mergeCell ref="E38:E40"/>
    <mergeCell ref="F38:F40"/>
    <mergeCell ref="G38:H38"/>
    <mergeCell ref="I38:J39"/>
    <mergeCell ref="K38:L39"/>
    <mergeCell ref="M38:N38"/>
    <mergeCell ref="G39:H39"/>
    <mergeCell ref="M39:N39"/>
    <mergeCell ref="C70:P70"/>
    <mergeCell ref="C71:P71"/>
    <mergeCell ref="C72:P72"/>
    <mergeCell ref="D73:P73"/>
    <mergeCell ref="B74:O74"/>
    <mergeCell ref="A76:A78"/>
    <mergeCell ref="B76:B78"/>
    <mergeCell ref="C76:C78"/>
    <mergeCell ref="D76:D78"/>
    <mergeCell ref="E76:E78"/>
    <mergeCell ref="G76:H76"/>
    <mergeCell ref="I76:J77"/>
    <mergeCell ref="K76:L77"/>
    <mergeCell ref="M76:N76"/>
    <mergeCell ref="G77:H77"/>
    <mergeCell ref="M77:N77"/>
    <mergeCell ref="B105:O105"/>
    <mergeCell ref="B106:O106"/>
    <mergeCell ref="B107:O107"/>
    <mergeCell ref="C108:O108"/>
    <mergeCell ref="B109:O109"/>
    <mergeCell ref="A111:A113"/>
    <mergeCell ref="B111:B113"/>
    <mergeCell ref="C111:C113"/>
    <mergeCell ref="D111:D113"/>
    <mergeCell ref="E111:E113"/>
    <mergeCell ref="F111:F113"/>
    <mergeCell ref="G111:H111"/>
    <mergeCell ref="I111:J112"/>
    <mergeCell ref="K111:L112"/>
    <mergeCell ref="M111:N111"/>
    <mergeCell ref="G112:H112"/>
    <mergeCell ref="M112:N112"/>
    <mergeCell ref="B140:O140"/>
    <mergeCell ref="B141:O141"/>
    <mergeCell ref="B142:O142"/>
    <mergeCell ref="C143:O143"/>
    <mergeCell ref="A144:O144"/>
    <mergeCell ref="A146:A148"/>
    <mergeCell ref="B146:B148"/>
    <mergeCell ref="C146:C148"/>
    <mergeCell ref="D146:D148"/>
    <mergeCell ref="E146:E148"/>
    <mergeCell ref="F146:F148"/>
    <mergeCell ref="G146:H146"/>
    <mergeCell ref="I146:J147"/>
    <mergeCell ref="K146:L147"/>
    <mergeCell ref="M146:N146"/>
    <mergeCell ref="G147:H147"/>
    <mergeCell ref="M147:N14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61"/>
  <sheetViews>
    <sheetView zoomScalePageLayoutView="0" workbookViewId="0" topLeftCell="A136">
      <selection activeCell="A1" sqref="A1:P166"/>
    </sheetView>
  </sheetViews>
  <sheetFormatPr defaultColWidth="9.00390625" defaultRowHeight="12.75"/>
  <cols>
    <col min="1" max="1" width="4.125" style="0" customWidth="1"/>
    <col min="2" max="2" width="25.875" style="0" customWidth="1"/>
    <col min="3" max="3" width="5.25390625" style="0" customWidth="1"/>
    <col min="5" max="5" width="4.75390625" style="0" customWidth="1"/>
    <col min="6" max="6" width="11.875" style="0" customWidth="1"/>
    <col min="7" max="7" width="6.875" style="0" customWidth="1"/>
    <col min="9" max="9" width="6.375" style="0" customWidth="1"/>
    <col min="11" max="11" width="7.625" style="0" customWidth="1"/>
    <col min="13" max="13" width="7.375" style="0" customWidth="1"/>
  </cols>
  <sheetData>
    <row r="1" spans="1:14" ht="15">
      <c r="A1" s="121" t="s">
        <v>96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14" ht="15.75">
      <c r="A2" s="122" t="s">
        <v>97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4" ht="15">
      <c r="A3" s="121" t="s">
        <v>98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4" ht="15">
      <c r="A4" s="17"/>
      <c r="B4" s="121" t="s">
        <v>132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</row>
    <row r="5" spans="1:15" ht="15">
      <c r="A5" s="17"/>
      <c r="B5" s="121" t="s">
        <v>113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</row>
    <row r="6" spans="1:14" ht="12.75">
      <c r="A6" s="7"/>
      <c r="B6" s="7"/>
      <c r="C6" s="7"/>
      <c r="D6" s="7"/>
      <c r="E6" s="7"/>
      <c r="F6" s="85"/>
      <c r="G6" s="7"/>
      <c r="H6" s="6"/>
      <c r="I6" s="7"/>
      <c r="J6" s="6"/>
      <c r="K6" s="7"/>
      <c r="L6" s="6"/>
      <c r="M6" s="7"/>
      <c r="N6" s="6"/>
    </row>
    <row r="7" spans="1:14" ht="12.75">
      <c r="A7" s="123" t="s">
        <v>94</v>
      </c>
      <c r="B7" s="123" t="s">
        <v>2</v>
      </c>
      <c r="C7" s="123" t="s">
        <v>92</v>
      </c>
      <c r="D7" s="123" t="s">
        <v>90</v>
      </c>
      <c r="E7" s="123" t="s">
        <v>93</v>
      </c>
      <c r="F7" s="118" t="s">
        <v>9</v>
      </c>
      <c r="G7" s="108" t="s">
        <v>5</v>
      </c>
      <c r="H7" s="108"/>
      <c r="I7" s="108" t="s">
        <v>6</v>
      </c>
      <c r="J7" s="108"/>
      <c r="K7" s="108" t="s">
        <v>7</v>
      </c>
      <c r="L7" s="108"/>
      <c r="M7" s="108" t="s">
        <v>5</v>
      </c>
      <c r="N7" s="108"/>
    </row>
    <row r="8" spans="1:14" ht="12.75">
      <c r="A8" s="124"/>
      <c r="B8" s="124"/>
      <c r="C8" s="124"/>
      <c r="D8" s="124"/>
      <c r="E8" s="124"/>
      <c r="F8" s="119"/>
      <c r="G8" s="108" t="s">
        <v>127</v>
      </c>
      <c r="H8" s="108"/>
      <c r="I8" s="108"/>
      <c r="J8" s="108"/>
      <c r="K8" s="108"/>
      <c r="L8" s="108"/>
      <c r="M8" s="108" t="s">
        <v>133</v>
      </c>
      <c r="N8" s="108"/>
    </row>
    <row r="9" spans="1:14" ht="25.5">
      <c r="A9" s="125"/>
      <c r="B9" s="125"/>
      <c r="C9" s="125"/>
      <c r="D9" s="125"/>
      <c r="E9" s="125"/>
      <c r="F9" s="120"/>
      <c r="G9" s="11" t="s">
        <v>8</v>
      </c>
      <c r="H9" s="13" t="s">
        <v>10</v>
      </c>
      <c r="I9" s="11" t="s">
        <v>8</v>
      </c>
      <c r="J9" s="13" t="s">
        <v>10</v>
      </c>
      <c r="K9" s="11" t="s">
        <v>8</v>
      </c>
      <c r="L9" s="13" t="s">
        <v>10</v>
      </c>
      <c r="M9" s="11" t="s">
        <v>11</v>
      </c>
      <c r="N9" s="13" t="s">
        <v>10</v>
      </c>
    </row>
    <row r="10" spans="1:14" ht="39.75" customHeight="1">
      <c r="A10" s="84">
        <v>1</v>
      </c>
      <c r="B10" s="84" t="s">
        <v>138</v>
      </c>
      <c r="C10" s="84" t="s">
        <v>27</v>
      </c>
      <c r="D10" s="84" t="s">
        <v>137</v>
      </c>
      <c r="E10" s="84"/>
      <c r="F10" s="87">
        <v>0.79375</v>
      </c>
      <c r="G10" s="11">
        <v>0</v>
      </c>
      <c r="H10" s="13"/>
      <c r="I10" s="11">
        <v>1344</v>
      </c>
      <c r="J10" s="13">
        <f>I10*F10</f>
        <v>1066.8</v>
      </c>
      <c r="K10" s="11">
        <v>616</v>
      </c>
      <c r="L10" s="13">
        <f>K10*F10</f>
        <v>488.95</v>
      </c>
      <c r="M10" s="11">
        <f aca="true" t="shared" si="0" ref="M10:N12">G10+I10-K10</f>
        <v>728</v>
      </c>
      <c r="N10" s="13">
        <f t="shared" si="0"/>
        <v>577.8499999999999</v>
      </c>
    </row>
    <row r="11" spans="1:14" ht="45" customHeight="1">
      <c r="A11" s="11">
        <v>2</v>
      </c>
      <c r="B11" s="11" t="s">
        <v>117</v>
      </c>
      <c r="C11" s="11" t="s">
        <v>27</v>
      </c>
      <c r="D11" s="11" t="s">
        <v>116</v>
      </c>
      <c r="E11" s="11"/>
      <c r="F11" s="88">
        <v>1.47673</v>
      </c>
      <c r="G11" s="11">
        <v>892</v>
      </c>
      <c r="H11" s="13">
        <v>1317.3</v>
      </c>
      <c r="I11" s="11">
        <v>1344</v>
      </c>
      <c r="J11" s="13">
        <v>1984.77</v>
      </c>
      <c r="K11" s="11">
        <v>1052</v>
      </c>
      <c r="L11" s="13">
        <f>K11*F11</f>
        <v>1553.51996</v>
      </c>
      <c r="M11" s="11">
        <f t="shared" si="0"/>
        <v>1184</v>
      </c>
      <c r="N11" s="13">
        <f t="shared" si="0"/>
        <v>1748.5500399999996</v>
      </c>
    </row>
    <row r="12" spans="1:14" ht="21" customHeight="1">
      <c r="A12" s="11">
        <v>3</v>
      </c>
      <c r="B12" s="11" t="s">
        <v>118</v>
      </c>
      <c r="C12" s="11" t="s">
        <v>27</v>
      </c>
      <c r="D12" s="11" t="s">
        <v>119</v>
      </c>
      <c r="E12" s="11"/>
      <c r="F12" s="88">
        <v>0.79375</v>
      </c>
      <c r="G12" s="11">
        <v>1988</v>
      </c>
      <c r="H12" s="13">
        <v>1577.97</v>
      </c>
      <c r="I12" s="11"/>
      <c r="J12" s="13"/>
      <c r="K12" s="11">
        <v>1988</v>
      </c>
      <c r="L12" s="13">
        <f>K12*F12</f>
        <v>1577.975</v>
      </c>
      <c r="M12" s="11">
        <f t="shared" si="0"/>
        <v>0</v>
      </c>
      <c r="N12" s="13">
        <f t="shared" si="0"/>
        <v>-0.004999999999881766</v>
      </c>
    </row>
    <row r="13" spans="1:14" ht="12.75">
      <c r="A13" s="11"/>
      <c r="B13" s="14" t="s">
        <v>40</v>
      </c>
      <c r="C13" s="14"/>
      <c r="D13" s="14"/>
      <c r="E13" s="14"/>
      <c r="F13" s="89"/>
      <c r="G13" s="14" t="s">
        <v>25</v>
      </c>
      <c r="H13" s="15">
        <f>SUM(H10:H12)</f>
        <v>2895.27</v>
      </c>
      <c r="I13" s="14"/>
      <c r="J13" s="15">
        <f>SUM(J10:J12)</f>
        <v>3051.5699999999997</v>
      </c>
      <c r="K13" s="15"/>
      <c r="L13" s="15">
        <f>SUM(L10:L12)</f>
        <v>3620.44496</v>
      </c>
      <c r="M13" s="15"/>
      <c r="N13" s="15">
        <f>SUM(N10:N12)</f>
        <v>2326.3950399999994</v>
      </c>
    </row>
    <row r="14" spans="1:14" ht="12.75">
      <c r="A14" s="5"/>
      <c r="B14" s="7"/>
      <c r="C14" s="7"/>
      <c r="D14" s="7"/>
      <c r="E14" s="7"/>
      <c r="F14" s="85"/>
      <c r="G14" s="7"/>
      <c r="H14" s="6"/>
      <c r="I14" s="7"/>
      <c r="J14" s="6"/>
      <c r="K14" s="7"/>
      <c r="L14" s="6"/>
      <c r="M14" s="7"/>
      <c r="N14" s="6"/>
    </row>
    <row r="15" spans="1:14" ht="12.75">
      <c r="A15" s="5"/>
      <c r="B15" s="7"/>
      <c r="C15" s="7"/>
      <c r="D15" s="7"/>
      <c r="E15" s="7"/>
      <c r="F15" s="85"/>
      <c r="G15" s="7"/>
      <c r="H15" s="6"/>
      <c r="I15" s="7"/>
      <c r="J15" s="6"/>
      <c r="K15" s="7"/>
      <c r="L15" s="6"/>
      <c r="M15" s="7"/>
      <c r="N15" s="6"/>
    </row>
    <row r="16" spans="1:14" ht="12.75">
      <c r="A16" s="5"/>
      <c r="B16" s="7"/>
      <c r="C16" s="7"/>
      <c r="D16" s="7"/>
      <c r="E16" s="7"/>
      <c r="F16" s="85"/>
      <c r="G16" s="7"/>
      <c r="H16" s="6"/>
      <c r="I16" s="7"/>
      <c r="J16" s="6"/>
      <c r="K16" s="7"/>
      <c r="L16" s="6"/>
      <c r="M16" s="7"/>
      <c r="N16" s="6"/>
    </row>
    <row r="17" spans="1:14" ht="12.75">
      <c r="A17" s="7"/>
      <c r="B17" s="7"/>
      <c r="C17" s="7"/>
      <c r="D17" s="7"/>
      <c r="E17" s="7"/>
      <c r="F17" s="85"/>
      <c r="G17" s="7"/>
      <c r="H17" s="6"/>
      <c r="I17" s="7"/>
      <c r="J17" s="6"/>
      <c r="K17" s="7"/>
      <c r="L17" s="6"/>
      <c r="M17" s="7"/>
      <c r="N17" s="6"/>
    </row>
    <row r="18" spans="1:14" ht="15.75">
      <c r="A18" s="7"/>
      <c r="B18" s="1" t="s">
        <v>20</v>
      </c>
      <c r="C18" s="17"/>
      <c r="D18" s="17"/>
      <c r="E18" s="17"/>
      <c r="F18" s="90"/>
      <c r="G18" s="17"/>
      <c r="H18" s="18"/>
      <c r="I18" s="7"/>
      <c r="J18" s="6"/>
      <c r="K18" s="7"/>
      <c r="L18" s="6"/>
      <c r="M18" s="7"/>
      <c r="N18" s="6"/>
    </row>
    <row r="19" spans="1:14" ht="15.75">
      <c r="A19" s="7"/>
      <c r="B19" s="1"/>
      <c r="C19" s="17"/>
      <c r="D19" s="17"/>
      <c r="E19" s="17"/>
      <c r="F19" s="90"/>
      <c r="G19" s="17"/>
      <c r="H19" s="18"/>
      <c r="I19" s="7"/>
      <c r="J19" s="6"/>
      <c r="K19" s="7"/>
      <c r="L19" s="6"/>
      <c r="M19" s="7"/>
      <c r="N19" s="6"/>
    </row>
    <row r="20" spans="1:14" ht="15.75">
      <c r="A20" s="7"/>
      <c r="B20" s="1" t="s">
        <v>21</v>
      </c>
      <c r="C20" s="17"/>
      <c r="D20" s="17"/>
      <c r="E20" s="17"/>
      <c r="F20" s="90"/>
      <c r="G20" s="17"/>
      <c r="H20" s="18"/>
      <c r="I20" s="7"/>
      <c r="J20" s="6"/>
      <c r="K20" s="7"/>
      <c r="L20" s="6"/>
      <c r="M20" s="7"/>
      <c r="N20" s="6"/>
    </row>
    <row r="21" spans="1:14" ht="15.75">
      <c r="A21" s="7"/>
      <c r="B21" s="1"/>
      <c r="C21" s="17"/>
      <c r="D21" s="17"/>
      <c r="E21" s="17"/>
      <c r="F21" s="90"/>
      <c r="G21" s="17"/>
      <c r="H21" s="18"/>
      <c r="I21" s="7"/>
      <c r="J21" s="6"/>
      <c r="K21" s="7"/>
      <c r="L21" s="6"/>
      <c r="M21" s="7"/>
      <c r="N21" s="6"/>
    </row>
    <row r="22" spans="1:14" ht="12.75">
      <c r="A22" s="7"/>
      <c r="B22" s="3" t="s">
        <v>22</v>
      </c>
      <c r="C22" s="7"/>
      <c r="D22" s="7"/>
      <c r="E22" s="7"/>
      <c r="F22" s="85"/>
      <c r="G22" s="7"/>
      <c r="H22" s="6"/>
      <c r="I22" s="7"/>
      <c r="J22" s="6"/>
      <c r="K22" s="7"/>
      <c r="L22" s="6"/>
      <c r="M22" s="7"/>
      <c r="N22" s="6"/>
    </row>
    <row r="23" spans="1:14" ht="12.75">
      <c r="A23" s="7"/>
      <c r="B23" s="3" t="s">
        <v>23</v>
      </c>
      <c r="C23" s="7"/>
      <c r="D23" s="7"/>
      <c r="E23" s="7"/>
      <c r="F23" s="85"/>
      <c r="G23" s="7"/>
      <c r="H23" s="6"/>
      <c r="I23" s="7"/>
      <c r="J23" s="6"/>
      <c r="K23" s="7"/>
      <c r="L23" s="7"/>
      <c r="M23" s="7"/>
      <c r="N23" s="6"/>
    </row>
    <row r="24" spans="1:14" ht="12.75">
      <c r="A24" s="7"/>
      <c r="B24" s="3" t="s">
        <v>24</v>
      </c>
      <c r="C24" s="7"/>
      <c r="D24" s="7"/>
      <c r="E24" s="7"/>
      <c r="F24" s="85"/>
      <c r="G24" s="7"/>
      <c r="H24" s="6"/>
      <c r="I24" s="7"/>
      <c r="J24" s="6"/>
      <c r="K24" s="7"/>
      <c r="L24" s="7"/>
      <c r="M24" s="7"/>
      <c r="N24" s="6"/>
    </row>
    <row r="25" spans="1:14" ht="12.75">
      <c r="A25" s="7"/>
      <c r="B25" s="7"/>
      <c r="C25" s="7"/>
      <c r="D25" s="7"/>
      <c r="E25" s="7"/>
      <c r="F25" s="85"/>
      <c r="G25" s="7"/>
      <c r="H25" s="7"/>
      <c r="I25" s="7"/>
      <c r="J25" s="7"/>
      <c r="K25" s="7"/>
      <c r="L25" s="7"/>
      <c r="M25" s="7"/>
      <c r="N25" s="6"/>
    </row>
    <row r="26" spans="1:14" ht="12.75">
      <c r="A26" s="7"/>
      <c r="B26" s="7"/>
      <c r="C26" s="7"/>
      <c r="D26" s="7"/>
      <c r="E26" s="7"/>
      <c r="F26" s="85"/>
      <c r="G26" s="7"/>
      <c r="H26" s="7"/>
      <c r="I26" s="7"/>
      <c r="J26" s="7"/>
      <c r="K26" s="7"/>
      <c r="L26" s="7"/>
      <c r="M26" s="7"/>
      <c r="N26" s="6"/>
    </row>
    <row r="27" spans="1:14" ht="12.75">
      <c r="A27" s="7"/>
      <c r="B27" s="7"/>
      <c r="C27" s="7"/>
      <c r="D27" s="7"/>
      <c r="E27" s="7"/>
      <c r="F27" s="85"/>
      <c r="G27" s="7"/>
      <c r="H27" s="7"/>
      <c r="I27" s="7"/>
      <c r="J27" s="7"/>
      <c r="K27" s="7"/>
      <c r="L27" s="7"/>
      <c r="M27" s="7"/>
      <c r="N27" s="6"/>
    </row>
    <row r="28" spans="1:14" ht="12.75">
      <c r="A28" s="7"/>
      <c r="B28" s="7"/>
      <c r="C28" s="7"/>
      <c r="D28" s="7"/>
      <c r="E28" s="7"/>
      <c r="F28" s="85"/>
      <c r="G28" s="7"/>
      <c r="H28" s="7"/>
      <c r="I28" s="7"/>
      <c r="J28" s="7"/>
      <c r="K28" s="7"/>
      <c r="L28" s="7"/>
      <c r="M28" s="7"/>
      <c r="N28" s="6"/>
    </row>
    <row r="29" spans="1:14" ht="12.75">
      <c r="A29" s="7"/>
      <c r="B29" s="7"/>
      <c r="C29" s="7"/>
      <c r="D29" s="7"/>
      <c r="E29" s="7"/>
      <c r="F29" s="85"/>
      <c r="G29" s="7"/>
      <c r="H29" s="7"/>
      <c r="I29" s="7"/>
      <c r="J29" s="7"/>
      <c r="K29" s="7"/>
      <c r="L29" s="7"/>
      <c r="M29" s="7"/>
      <c r="N29" s="6"/>
    </row>
    <row r="30" spans="1:14" ht="12.75">
      <c r="A30" s="7"/>
      <c r="B30" s="7"/>
      <c r="C30" s="7"/>
      <c r="D30" s="7"/>
      <c r="E30" s="7"/>
      <c r="F30" s="85"/>
      <c r="G30" s="7"/>
      <c r="H30" s="7"/>
      <c r="I30" s="7"/>
      <c r="J30" s="7"/>
      <c r="K30" s="7"/>
      <c r="L30" s="7"/>
      <c r="M30" s="7"/>
      <c r="N30" s="6"/>
    </row>
    <row r="31" spans="1:14" ht="12.75">
      <c r="A31" s="7"/>
      <c r="B31" s="7"/>
      <c r="C31" s="7"/>
      <c r="D31" s="7"/>
      <c r="E31" s="7"/>
      <c r="F31" s="85"/>
      <c r="G31" s="7"/>
      <c r="H31" s="7"/>
      <c r="I31" s="7"/>
      <c r="J31" s="7"/>
      <c r="K31" s="7"/>
      <c r="L31" s="7"/>
      <c r="M31" s="7"/>
      <c r="N31" s="6"/>
    </row>
    <row r="32" spans="1:14" ht="12.75">
      <c r="A32" s="7"/>
      <c r="B32" s="7"/>
      <c r="C32" s="7"/>
      <c r="D32" s="7"/>
      <c r="E32" s="7"/>
      <c r="F32" s="85"/>
      <c r="G32" s="7"/>
      <c r="H32" s="7"/>
      <c r="I32" s="7"/>
      <c r="J32" s="7"/>
      <c r="K32" s="7"/>
      <c r="L32" s="7"/>
      <c r="M32" s="7"/>
      <c r="N32" s="6"/>
    </row>
    <row r="33" spans="1:15" ht="15">
      <c r="A33" s="17"/>
      <c r="B33" s="121" t="s">
        <v>96</v>
      </c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</row>
    <row r="34" spans="1:15" ht="15.75">
      <c r="A34" s="17"/>
      <c r="B34" s="122" t="s">
        <v>97</v>
      </c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</row>
    <row r="35" spans="1:15" ht="15">
      <c r="A35" s="17"/>
      <c r="B35" s="121" t="s">
        <v>98</v>
      </c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</row>
    <row r="36" spans="1:15" ht="15">
      <c r="A36" s="17"/>
      <c r="B36" s="121" t="s">
        <v>132</v>
      </c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</row>
    <row r="37" spans="1:15" ht="15">
      <c r="A37" s="17"/>
      <c r="B37" s="121" t="s">
        <v>99</v>
      </c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</row>
    <row r="38" spans="1:14" ht="12.75">
      <c r="A38" s="7"/>
      <c r="B38" s="7"/>
      <c r="C38" s="7"/>
      <c r="D38" s="7"/>
      <c r="E38" s="7"/>
      <c r="F38" s="85"/>
      <c r="G38" s="7"/>
      <c r="H38" s="6"/>
      <c r="I38" s="7"/>
      <c r="J38" s="6"/>
      <c r="K38" s="7"/>
      <c r="L38" s="6"/>
      <c r="M38" s="7"/>
      <c r="N38" s="6"/>
    </row>
    <row r="39" spans="1:14" ht="12.75">
      <c r="A39" s="123" t="s">
        <v>0</v>
      </c>
      <c r="B39" s="123" t="s">
        <v>2</v>
      </c>
      <c r="C39" s="123" t="s">
        <v>92</v>
      </c>
      <c r="D39" s="123" t="s">
        <v>90</v>
      </c>
      <c r="E39" s="123" t="s">
        <v>93</v>
      </c>
      <c r="F39" s="118" t="s">
        <v>103</v>
      </c>
      <c r="G39" s="112" t="s">
        <v>5</v>
      </c>
      <c r="H39" s="114"/>
      <c r="I39" s="112" t="s">
        <v>6</v>
      </c>
      <c r="J39" s="114"/>
      <c r="K39" s="112" t="s">
        <v>7</v>
      </c>
      <c r="L39" s="114"/>
      <c r="M39" s="112" t="s">
        <v>5</v>
      </c>
      <c r="N39" s="114"/>
    </row>
    <row r="40" spans="1:14" ht="12.75">
      <c r="A40" s="124"/>
      <c r="B40" s="124"/>
      <c r="C40" s="124"/>
      <c r="D40" s="124"/>
      <c r="E40" s="124"/>
      <c r="F40" s="119"/>
      <c r="G40" s="127" t="s">
        <v>127</v>
      </c>
      <c r="H40" s="127"/>
      <c r="I40" s="115"/>
      <c r="J40" s="117"/>
      <c r="K40" s="115"/>
      <c r="L40" s="117"/>
      <c r="M40" s="127" t="s">
        <v>133</v>
      </c>
      <c r="N40" s="127"/>
    </row>
    <row r="41" spans="1:14" ht="25.5">
      <c r="A41" s="125"/>
      <c r="B41" s="125"/>
      <c r="C41" s="125"/>
      <c r="D41" s="125"/>
      <c r="E41" s="125"/>
      <c r="F41" s="120"/>
      <c r="G41" s="11" t="s">
        <v>8</v>
      </c>
      <c r="H41" s="13" t="s">
        <v>10</v>
      </c>
      <c r="I41" s="11"/>
      <c r="J41" s="13" t="s">
        <v>10</v>
      </c>
      <c r="K41" s="11" t="s">
        <v>8</v>
      </c>
      <c r="L41" s="13" t="s">
        <v>10</v>
      </c>
      <c r="M41" s="11" t="s">
        <v>11</v>
      </c>
      <c r="N41" s="13" t="s">
        <v>10</v>
      </c>
    </row>
    <row r="42" spans="1:14" ht="12.75">
      <c r="A42" s="11">
        <v>1</v>
      </c>
      <c r="B42" s="11" t="s">
        <v>87</v>
      </c>
      <c r="C42" s="11" t="s">
        <v>27</v>
      </c>
      <c r="D42" s="65">
        <v>11012</v>
      </c>
      <c r="E42" s="41"/>
      <c r="F42" s="91">
        <v>0.0535</v>
      </c>
      <c r="G42" s="65">
        <v>1300</v>
      </c>
      <c r="H42" s="67">
        <f aca="true" t="shared" si="1" ref="H42:H51">G42*F42</f>
        <v>69.55</v>
      </c>
      <c r="I42" s="65"/>
      <c r="J42" s="67"/>
      <c r="K42" s="65">
        <v>540</v>
      </c>
      <c r="L42" s="67">
        <f>K42*F42</f>
        <v>28.89</v>
      </c>
      <c r="M42" s="65">
        <f aca="true" t="shared" si="2" ref="M42:M55">G42+I42-K42</f>
        <v>760</v>
      </c>
      <c r="N42" s="67">
        <f aca="true" t="shared" si="3" ref="N42:N55">M42*F42</f>
        <v>40.66</v>
      </c>
    </row>
    <row r="43" spans="1:14" ht="12.75">
      <c r="A43" s="11">
        <v>2</v>
      </c>
      <c r="B43" s="11" t="s">
        <v>86</v>
      </c>
      <c r="C43" s="11" t="s">
        <v>27</v>
      </c>
      <c r="D43" s="65" t="s">
        <v>112</v>
      </c>
      <c r="E43" s="11"/>
      <c r="F43" s="91">
        <v>0.39804</v>
      </c>
      <c r="G43" s="65">
        <v>2650</v>
      </c>
      <c r="H43" s="67">
        <f>G43*F43</f>
        <v>1054.806</v>
      </c>
      <c r="I43" s="65">
        <v>2000</v>
      </c>
      <c r="J43" s="67">
        <f>I43*F43</f>
        <v>796.08</v>
      </c>
      <c r="K43" s="65">
        <v>1890</v>
      </c>
      <c r="L43" s="67">
        <f aca="true" t="shared" si="4" ref="L43:L55">K43*F43</f>
        <v>752.2956</v>
      </c>
      <c r="M43" s="65">
        <f t="shared" si="2"/>
        <v>2760</v>
      </c>
      <c r="N43" s="67">
        <f t="shared" si="3"/>
        <v>1098.5904</v>
      </c>
    </row>
    <row r="44" spans="1:14" ht="12.75">
      <c r="A44" s="11">
        <v>3</v>
      </c>
      <c r="B44" s="11" t="s">
        <v>88</v>
      </c>
      <c r="C44" s="11" t="s">
        <v>27</v>
      </c>
      <c r="D44" s="65" t="s">
        <v>91</v>
      </c>
      <c r="E44" s="11"/>
      <c r="F44" s="91">
        <v>1.926</v>
      </c>
      <c r="G44" s="65">
        <v>150</v>
      </c>
      <c r="H44" s="67">
        <f t="shared" si="1"/>
        <v>288.9</v>
      </c>
      <c r="I44" s="65"/>
      <c r="J44" s="67">
        <f aca="true" t="shared" si="5" ref="J44:J55">I44*F44</f>
        <v>0</v>
      </c>
      <c r="K44" s="65">
        <v>150</v>
      </c>
      <c r="L44" s="67">
        <f t="shared" si="4"/>
        <v>288.9</v>
      </c>
      <c r="M44" s="65">
        <f t="shared" si="2"/>
        <v>0</v>
      </c>
      <c r="N44" s="67">
        <f t="shared" si="3"/>
        <v>0</v>
      </c>
    </row>
    <row r="45" spans="1:14" ht="12.75">
      <c r="A45" s="11">
        <v>4</v>
      </c>
      <c r="B45" s="11" t="s">
        <v>104</v>
      </c>
      <c r="C45" s="11" t="s">
        <v>31</v>
      </c>
      <c r="D45" s="65">
        <v>13144</v>
      </c>
      <c r="E45" s="11"/>
      <c r="F45" s="88">
        <v>0.259</v>
      </c>
      <c r="G45" s="65">
        <v>860</v>
      </c>
      <c r="H45" s="67">
        <f t="shared" si="1"/>
        <v>222.74</v>
      </c>
      <c r="I45" s="65"/>
      <c r="J45" s="67">
        <f t="shared" si="5"/>
        <v>0</v>
      </c>
      <c r="K45" s="65">
        <v>600</v>
      </c>
      <c r="L45" s="67">
        <f t="shared" si="4"/>
        <v>155.4</v>
      </c>
      <c r="M45" s="65">
        <f t="shared" si="2"/>
        <v>260</v>
      </c>
      <c r="N45" s="67">
        <f t="shared" si="3"/>
        <v>67.34</v>
      </c>
    </row>
    <row r="46" spans="1:14" ht="12.75">
      <c r="A46" s="11">
        <v>5</v>
      </c>
      <c r="B46" s="11" t="s">
        <v>39</v>
      </c>
      <c r="C46" s="11" t="s">
        <v>27</v>
      </c>
      <c r="D46" s="65" t="s">
        <v>106</v>
      </c>
      <c r="E46" s="11"/>
      <c r="F46" s="88">
        <v>22.4766</v>
      </c>
      <c r="G46" s="65">
        <v>60</v>
      </c>
      <c r="H46" s="67">
        <f t="shared" si="1"/>
        <v>1348.596</v>
      </c>
      <c r="I46" s="65">
        <v>60</v>
      </c>
      <c r="J46" s="67">
        <f t="shared" si="5"/>
        <v>1348.596</v>
      </c>
      <c r="K46" s="65">
        <v>60</v>
      </c>
      <c r="L46" s="67">
        <f t="shared" si="4"/>
        <v>1348.596</v>
      </c>
      <c r="M46" s="65">
        <f t="shared" si="2"/>
        <v>60</v>
      </c>
      <c r="N46" s="67">
        <f t="shared" si="3"/>
        <v>1348.596</v>
      </c>
    </row>
    <row r="47" spans="1:14" ht="12.75">
      <c r="A47" s="11">
        <v>6</v>
      </c>
      <c r="B47" s="11" t="s">
        <v>107</v>
      </c>
      <c r="C47" s="11" t="s">
        <v>27</v>
      </c>
      <c r="D47" s="65" t="s">
        <v>108</v>
      </c>
      <c r="E47" s="11"/>
      <c r="F47" s="88">
        <v>1.57</v>
      </c>
      <c r="G47" s="65">
        <v>525</v>
      </c>
      <c r="H47" s="67">
        <f t="shared" si="1"/>
        <v>824.25</v>
      </c>
      <c r="I47" s="65"/>
      <c r="J47" s="67">
        <f t="shared" si="5"/>
        <v>0</v>
      </c>
      <c r="K47" s="65">
        <v>525</v>
      </c>
      <c r="L47" s="67">
        <f t="shared" si="4"/>
        <v>824.25</v>
      </c>
      <c r="M47" s="65">
        <f t="shared" si="2"/>
        <v>0</v>
      </c>
      <c r="N47" s="67">
        <f t="shared" si="3"/>
        <v>0</v>
      </c>
    </row>
    <row r="48" spans="1:14" ht="12.75">
      <c r="A48" s="11">
        <v>7</v>
      </c>
      <c r="B48" s="11" t="s">
        <v>109</v>
      </c>
      <c r="C48" s="11" t="s">
        <v>31</v>
      </c>
      <c r="D48" s="65" t="s">
        <v>110</v>
      </c>
      <c r="E48" s="11"/>
      <c r="F48" s="88">
        <v>8.06</v>
      </c>
      <c r="G48" s="65">
        <v>400</v>
      </c>
      <c r="H48" s="67">
        <f t="shared" si="1"/>
        <v>3224</v>
      </c>
      <c r="I48" s="65">
        <v>440</v>
      </c>
      <c r="J48" s="67">
        <f t="shared" si="5"/>
        <v>3546.4</v>
      </c>
      <c r="K48" s="65">
        <v>480</v>
      </c>
      <c r="L48" s="67">
        <f t="shared" si="4"/>
        <v>3868.8</v>
      </c>
      <c r="M48" s="65">
        <f t="shared" si="2"/>
        <v>360</v>
      </c>
      <c r="N48" s="67">
        <f t="shared" si="3"/>
        <v>2901.6000000000004</v>
      </c>
    </row>
    <row r="49" spans="1:14" ht="12.75">
      <c r="A49" s="11">
        <v>8</v>
      </c>
      <c r="B49" s="11" t="s">
        <v>26</v>
      </c>
      <c r="C49" s="11" t="s">
        <v>27</v>
      </c>
      <c r="D49" s="65">
        <v>81013</v>
      </c>
      <c r="E49" s="11"/>
      <c r="F49" s="88">
        <v>0.11</v>
      </c>
      <c r="G49" s="65">
        <v>760</v>
      </c>
      <c r="H49" s="67">
        <f t="shared" si="1"/>
        <v>83.6</v>
      </c>
      <c r="I49" s="65"/>
      <c r="J49" s="67">
        <f t="shared" si="5"/>
        <v>0</v>
      </c>
      <c r="K49" s="65">
        <v>290</v>
      </c>
      <c r="L49" s="67">
        <f t="shared" si="4"/>
        <v>31.9</v>
      </c>
      <c r="M49" s="65">
        <f t="shared" si="2"/>
        <v>470</v>
      </c>
      <c r="N49" s="67">
        <f t="shared" si="3"/>
        <v>51.7</v>
      </c>
    </row>
    <row r="50" spans="1:14" ht="12.75">
      <c r="A50" s="11">
        <v>9</v>
      </c>
      <c r="B50" s="11" t="s">
        <v>120</v>
      </c>
      <c r="C50" s="11" t="s">
        <v>27</v>
      </c>
      <c r="D50" s="65" t="s">
        <v>121</v>
      </c>
      <c r="E50" s="11"/>
      <c r="F50" s="88">
        <v>0.45903</v>
      </c>
      <c r="G50" s="65">
        <v>165</v>
      </c>
      <c r="H50" s="67">
        <f t="shared" si="1"/>
        <v>75.73995</v>
      </c>
      <c r="I50" s="65"/>
      <c r="J50" s="67">
        <f t="shared" si="5"/>
        <v>0</v>
      </c>
      <c r="K50" s="65">
        <v>165</v>
      </c>
      <c r="L50" s="67">
        <f t="shared" si="4"/>
        <v>75.73995</v>
      </c>
      <c r="M50" s="65">
        <f t="shared" si="2"/>
        <v>0</v>
      </c>
      <c r="N50" s="67">
        <f t="shared" si="3"/>
        <v>0</v>
      </c>
    </row>
    <row r="51" spans="1:14" ht="12.75">
      <c r="A51" s="11">
        <v>10</v>
      </c>
      <c r="B51" s="11" t="s">
        <v>120</v>
      </c>
      <c r="C51" s="11" t="s">
        <v>27</v>
      </c>
      <c r="D51" s="65">
        <v>406506</v>
      </c>
      <c r="E51" s="11"/>
      <c r="F51" s="88">
        <v>0.45903</v>
      </c>
      <c r="G51" s="65">
        <v>1000</v>
      </c>
      <c r="H51" s="67">
        <f t="shared" si="1"/>
        <v>459.03</v>
      </c>
      <c r="I51" s="65">
        <v>1000</v>
      </c>
      <c r="J51" s="67">
        <f t="shared" si="5"/>
        <v>459.03</v>
      </c>
      <c r="K51" s="65">
        <v>135</v>
      </c>
      <c r="L51" s="67">
        <f t="shared" si="4"/>
        <v>61.969049999999996</v>
      </c>
      <c r="M51" s="65">
        <f t="shared" si="2"/>
        <v>1865</v>
      </c>
      <c r="N51" s="67">
        <f t="shared" si="3"/>
        <v>856.09095</v>
      </c>
    </row>
    <row r="52" spans="1:14" ht="12.75">
      <c r="A52" s="11">
        <v>11</v>
      </c>
      <c r="B52" s="11" t="s">
        <v>26</v>
      </c>
      <c r="C52" s="11" t="s">
        <v>27</v>
      </c>
      <c r="D52" s="65">
        <v>561013</v>
      </c>
      <c r="E52" s="11"/>
      <c r="F52" s="88">
        <v>0.11</v>
      </c>
      <c r="G52" s="65"/>
      <c r="H52" s="67"/>
      <c r="I52" s="65">
        <v>1000</v>
      </c>
      <c r="J52" s="67">
        <f t="shared" si="5"/>
        <v>110</v>
      </c>
      <c r="K52" s="65"/>
      <c r="L52" s="67">
        <f t="shared" si="4"/>
        <v>0</v>
      </c>
      <c r="M52" s="65">
        <f t="shared" si="2"/>
        <v>1000</v>
      </c>
      <c r="N52" s="67">
        <f t="shared" si="3"/>
        <v>110</v>
      </c>
    </row>
    <row r="53" spans="1:14" ht="12.75">
      <c r="A53" s="11">
        <v>12</v>
      </c>
      <c r="B53" s="11" t="s">
        <v>139</v>
      </c>
      <c r="C53" s="11" t="s">
        <v>27</v>
      </c>
      <c r="D53" s="65">
        <v>400910</v>
      </c>
      <c r="E53" s="11"/>
      <c r="F53" s="88">
        <v>1.57</v>
      </c>
      <c r="G53" s="65"/>
      <c r="H53" s="67"/>
      <c r="I53" s="65">
        <v>480</v>
      </c>
      <c r="J53" s="67">
        <f t="shared" si="5"/>
        <v>753.6</v>
      </c>
      <c r="K53" s="65">
        <v>15</v>
      </c>
      <c r="L53" s="67">
        <f t="shared" si="4"/>
        <v>23.55</v>
      </c>
      <c r="M53" s="65">
        <f t="shared" si="2"/>
        <v>465</v>
      </c>
      <c r="N53" s="67">
        <f t="shared" si="3"/>
        <v>730.0500000000001</v>
      </c>
    </row>
    <row r="54" spans="1:14" ht="12.75">
      <c r="A54" s="11">
        <v>13</v>
      </c>
      <c r="B54" s="11" t="s">
        <v>88</v>
      </c>
      <c r="C54" s="11" t="s">
        <v>27</v>
      </c>
      <c r="D54" s="65" t="s">
        <v>140</v>
      </c>
      <c r="E54" s="11"/>
      <c r="F54" s="88">
        <v>1.926</v>
      </c>
      <c r="G54" s="65"/>
      <c r="H54" s="67"/>
      <c r="I54" s="65">
        <v>450</v>
      </c>
      <c r="J54" s="67">
        <f t="shared" si="5"/>
        <v>866.6999999999999</v>
      </c>
      <c r="K54" s="65">
        <v>90</v>
      </c>
      <c r="L54" s="67">
        <f t="shared" si="4"/>
        <v>173.34</v>
      </c>
      <c r="M54" s="65">
        <f t="shared" si="2"/>
        <v>360</v>
      </c>
      <c r="N54" s="67">
        <f t="shared" si="3"/>
        <v>693.36</v>
      </c>
    </row>
    <row r="55" spans="1:14" ht="12.75">
      <c r="A55" s="11">
        <v>14</v>
      </c>
      <c r="B55" s="11" t="s">
        <v>43</v>
      </c>
      <c r="C55" s="11" t="s">
        <v>33</v>
      </c>
      <c r="D55" s="65">
        <v>99328</v>
      </c>
      <c r="E55" s="11"/>
      <c r="F55" s="88">
        <v>7.86</v>
      </c>
      <c r="G55" s="65"/>
      <c r="H55" s="67"/>
      <c r="I55" s="65">
        <v>30</v>
      </c>
      <c r="J55" s="67">
        <f t="shared" si="5"/>
        <v>235.8</v>
      </c>
      <c r="K55" s="65">
        <v>30</v>
      </c>
      <c r="L55" s="67">
        <f t="shared" si="4"/>
        <v>235.8</v>
      </c>
      <c r="M55" s="65">
        <f t="shared" si="2"/>
        <v>0</v>
      </c>
      <c r="N55" s="67">
        <f t="shared" si="3"/>
        <v>0</v>
      </c>
    </row>
    <row r="56" spans="1:14" ht="12.75">
      <c r="A56" s="11"/>
      <c r="B56" s="11"/>
      <c r="C56" s="14"/>
      <c r="D56" s="14"/>
      <c r="E56" s="14"/>
      <c r="F56" s="89"/>
      <c r="G56" s="69"/>
      <c r="H56" s="70">
        <f>SUM(H42:H51)</f>
        <v>7651.21195</v>
      </c>
      <c r="I56" s="69"/>
      <c r="J56" s="70">
        <f>SUM(J43:J55)</f>
        <v>8116.206</v>
      </c>
      <c r="K56" s="69"/>
      <c r="L56" s="70">
        <f>SUM(L42:L55)</f>
        <v>7869.430600000001</v>
      </c>
      <c r="M56" s="65"/>
      <c r="N56" s="71">
        <f>SUM(N42:N55)</f>
        <v>7897.98735</v>
      </c>
    </row>
    <row r="57" spans="1:14" ht="12.75">
      <c r="A57" s="5"/>
      <c r="B57" s="5"/>
      <c r="C57" s="53"/>
      <c r="D57" s="53"/>
      <c r="E57" s="53"/>
      <c r="F57" s="92"/>
      <c r="G57" s="79"/>
      <c r="H57" s="80"/>
      <c r="I57" s="79"/>
      <c r="J57" s="80"/>
      <c r="L57" s="80"/>
      <c r="M57" s="81"/>
      <c r="N57" s="82"/>
    </row>
    <row r="58" spans="1:14" ht="12.75">
      <c r="A58" s="5"/>
      <c r="B58" s="5"/>
      <c r="C58" s="53"/>
      <c r="D58" s="53"/>
      <c r="E58" s="53"/>
      <c r="F58" s="92"/>
      <c r="G58" s="79"/>
      <c r="H58" s="80"/>
      <c r="I58" s="79"/>
      <c r="J58" s="80"/>
      <c r="K58" s="79"/>
      <c r="L58" s="79"/>
      <c r="M58" s="81"/>
      <c r="N58" s="82"/>
    </row>
    <row r="59" spans="1:14" ht="12.75">
      <c r="A59" s="5"/>
      <c r="B59" s="7"/>
      <c r="C59" s="7"/>
      <c r="D59" s="7"/>
      <c r="E59" s="7"/>
      <c r="F59" s="85"/>
      <c r="G59" s="7"/>
      <c r="H59" s="6"/>
      <c r="I59" s="7"/>
      <c r="J59" s="6"/>
      <c r="K59" s="7"/>
      <c r="L59" s="6"/>
      <c r="M59" s="7"/>
      <c r="N59" s="6"/>
    </row>
    <row r="60" spans="1:14" ht="15.75">
      <c r="A60" s="17"/>
      <c r="B60" s="1" t="s">
        <v>20</v>
      </c>
      <c r="C60" s="17"/>
      <c r="D60" s="17"/>
      <c r="E60" s="17"/>
      <c r="F60" s="90"/>
      <c r="G60" s="17"/>
      <c r="H60" s="18"/>
      <c r="I60" s="17"/>
      <c r="J60" s="6"/>
      <c r="K60" s="7"/>
      <c r="L60" s="6"/>
      <c r="M60" s="7"/>
      <c r="N60" s="6"/>
    </row>
    <row r="61" spans="1:14" ht="15.75">
      <c r="A61" s="17"/>
      <c r="B61" s="1"/>
      <c r="C61" s="17"/>
      <c r="D61" s="17"/>
      <c r="E61" s="17"/>
      <c r="F61" s="90"/>
      <c r="G61" s="17"/>
      <c r="H61" s="18"/>
      <c r="I61" s="17"/>
      <c r="J61" s="6"/>
      <c r="K61" s="7"/>
      <c r="L61" s="6"/>
      <c r="M61" s="7"/>
      <c r="N61" s="6"/>
    </row>
    <row r="62" spans="1:14" ht="15.75">
      <c r="A62" s="17"/>
      <c r="B62" s="1" t="s">
        <v>21</v>
      </c>
      <c r="C62" s="17"/>
      <c r="D62" s="17"/>
      <c r="E62" s="17"/>
      <c r="F62" s="90"/>
      <c r="G62" s="17"/>
      <c r="H62" s="18"/>
      <c r="I62" s="17"/>
      <c r="J62" s="6"/>
      <c r="K62" s="7"/>
      <c r="L62" s="6"/>
      <c r="M62" s="7"/>
      <c r="N62" s="6"/>
    </row>
    <row r="63" spans="1:14" ht="12.75">
      <c r="A63" s="7"/>
      <c r="B63" s="2"/>
      <c r="C63" s="7"/>
      <c r="D63" s="7"/>
      <c r="E63" s="7"/>
      <c r="F63" s="85"/>
      <c r="G63" s="7"/>
      <c r="H63" s="6"/>
      <c r="I63" s="7"/>
      <c r="J63" s="6"/>
      <c r="K63" s="7"/>
      <c r="L63" s="6"/>
      <c r="M63" s="7"/>
      <c r="N63" s="6"/>
    </row>
    <row r="64" spans="1:14" ht="12.75">
      <c r="A64" s="7"/>
      <c r="B64" s="3" t="s">
        <v>22</v>
      </c>
      <c r="C64" s="7"/>
      <c r="D64" s="7"/>
      <c r="E64" s="7"/>
      <c r="F64" s="85"/>
      <c r="G64" s="7"/>
      <c r="H64" s="6"/>
      <c r="I64" s="7"/>
      <c r="J64" s="6"/>
      <c r="K64" s="7"/>
      <c r="L64" s="6"/>
      <c r="M64" s="7"/>
      <c r="N64" s="6"/>
    </row>
    <row r="65" spans="1:14" ht="12.75">
      <c r="A65" s="7"/>
      <c r="B65" s="3" t="s">
        <v>23</v>
      </c>
      <c r="C65" s="7"/>
      <c r="D65" s="7"/>
      <c r="E65" s="7"/>
      <c r="F65" s="85"/>
      <c r="G65" s="7"/>
      <c r="H65" s="6"/>
      <c r="I65" s="7"/>
      <c r="J65" s="6"/>
      <c r="K65" s="7"/>
      <c r="L65" s="7"/>
      <c r="M65" s="7"/>
      <c r="N65" s="6"/>
    </row>
    <row r="66" spans="1:14" ht="12.75">
      <c r="A66" s="7"/>
      <c r="B66" s="3" t="s">
        <v>24</v>
      </c>
      <c r="C66" s="7"/>
      <c r="D66" s="7"/>
      <c r="E66" s="7"/>
      <c r="F66" s="85"/>
      <c r="G66" s="7"/>
      <c r="H66" s="6"/>
      <c r="I66" s="7"/>
      <c r="J66" s="6"/>
      <c r="K66" s="7"/>
      <c r="L66" s="7"/>
      <c r="M66" s="7"/>
      <c r="N66" s="6"/>
    </row>
    <row r="67" spans="1:14" ht="12.75">
      <c r="A67" s="7"/>
      <c r="B67" s="3"/>
      <c r="C67" s="7"/>
      <c r="D67" s="7"/>
      <c r="E67" s="7"/>
      <c r="F67" s="85"/>
      <c r="G67" s="7"/>
      <c r="H67" s="6"/>
      <c r="I67" s="7"/>
      <c r="J67" s="6"/>
      <c r="K67" s="7"/>
      <c r="L67" s="7"/>
      <c r="M67" s="7"/>
      <c r="N67" s="6"/>
    </row>
    <row r="68" spans="1:14" ht="12.75">
      <c r="A68" s="7"/>
      <c r="B68" s="3"/>
      <c r="C68" s="7"/>
      <c r="D68" s="7"/>
      <c r="E68" s="7"/>
      <c r="F68" s="85"/>
      <c r="G68" s="7"/>
      <c r="H68" s="6"/>
      <c r="I68" s="7"/>
      <c r="J68" s="6"/>
      <c r="K68" s="7"/>
      <c r="L68" s="7"/>
      <c r="M68" s="7"/>
      <c r="N68" s="6"/>
    </row>
    <row r="69" spans="1:16" ht="15">
      <c r="A69" s="17"/>
      <c r="B69" s="17"/>
      <c r="C69" s="121" t="s">
        <v>96</v>
      </c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</row>
    <row r="70" spans="1:16" ht="15.75">
      <c r="A70" s="17"/>
      <c r="B70" s="17"/>
      <c r="C70" s="122" t="s">
        <v>97</v>
      </c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</row>
    <row r="71" spans="1:16" ht="15">
      <c r="A71" s="17"/>
      <c r="B71" s="17"/>
      <c r="C71" s="121" t="s">
        <v>98</v>
      </c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</row>
    <row r="72" spans="1:16" ht="15">
      <c r="A72" s="73"/>
      <c r="B72" s="73"/>
      <c r="C72" s="73"/>
      <c r="D72" s="121" t="s">
        <v>134</v>
      </c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</row>
    <row r="73" spans="1:16" ht="15">
      <c r="A73" s="17"/>
      <c r="B73" s="121" t="s">
        <v>100</v>
      </c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73"/>
    </row>
    <row r="74" spans="1:14" ht="12.75">
      <c r="A74" s="7"/>
      <c r="B74" s="7"/>
      <c r="C74" s="7"/>
      <c r="D74" s="7"/>
      <c r="E74" s="7"/>
      <c r="F74" s="85"/>
      <c r="G74" s="7"/>
      <c r="H74" s="6"/>
      <c r="I74" s="7"/>
      <c r="J74" s="6"/>
      <c r="K74" s="7"/>
      <c r="L74" s="6"/>
      <c r="M74" s="7"/>
      <c r="N74" s="6"/>
    </row>
    <row r="75" spans="1:14" ht="12.75">
      <c r="A75" s="123" t="s">
        <v>94</v>
      </c>
      <c r="B75" s="123" t="s">
        <v>2</v>
      </c>
      <c r="C75" s="123" t="s">
        <v>92</v>
      </c>
      <c r="D75" s="123" t="s">
        <v>90</v>
      </c>
      <c r="E75" s="123" t="s">
        <v>93</v>
      </c>
      <c r="F75" s="93" t="s">
        <v>103</v>
      </c>
      <c r="G75" s="109" t="s">
        <v>5</v>
      </c>
      <c r="H75" s="111"/>
      <c r="I75" s="112" t="s">
        <v>6</v>
      </c>
      <c r="J75" s="114"/>
      <c r="K75" s="112" t="s">
        <v>7</v>
      </c>
      <c r="L75" s="114"/>
      <c r="M75" s="109" t="s">
        <v>5</v>
      </c>
      <c r="N75" s="111"/>
    </row>
    <row r="76" spans="1:14" ht="12.75">
      <c r="A76" s="124"/>
      <c r="B76" s="124"/>
      <c r="C76" s="124"/>
      <c r="D76" s="124"/>
      <c r="E76" s="124"/>
      <c r="F76" s="86"/>
      <c r="G76" s="108" t="s">
        <v>127</v>
      </c>
      <c r="H76" s="108"/>
      <c r="I76" s="115"/>
      <c r="J76" s="117"/>
      <c r="K76" s="115"/>
      <c r="L76" s="117"/>
      <c r="M76" s="108" t="s">
        <v>133</v>
      </c>
      <c r="N76" s="108"/>
    </row>
    <row r="77" spans="1:14" ht="25.5">
      <c r="A77" s="125"/>
      <c r="B77" s="125"/>
      <c r="C77" s="125"/>
      <c r="D77" s="125"/>
      <c r="E77" s="125"/>
      <c r="F77" s="86"/>
      <c r="G77" s="59" t="s">
        <v>8</v>
      </c>
      <c r="H77" s="13" t="s">
        <v>10</v>
      </c>
      <c r="I77" s="11"/>
      <c r="J77" s="13" t="s">
        <v>10</v>
      </c>
      <c r="K77" s="11"/>
      <c r="L77" s="13" t="s">
        <v>10</v>
      </c>
      <c r="M77" s="11" t="s">
        <v>11</v>
      </c>
      <c r="N77" s="13" t="s">
        <v>10</v>
      </c>
    </row>
    <row r="78" spans="1:14" ht="12.75">
      <c r="A78" s="11">
        <v>1</v>
      </c>
      <c r="B78" s="11"/>
      <c r="C78" s="44"/>
      <c r="D78" s="66"/>
      <c r="E78" s="44"/>
      <c r="F78" s="94"/>
      <c r="G78" s="11"/>
      <c r="H78" s="13"/>
      <c r="I78" s="41"/>
      <c r="J78" s="43"/>
      <c r="K78" s="11"/>
      <c r="L78" s="13"/>
      <c r="M78" s="11"/>
      <c r="N78" s="13"/>
    </row>
    <row r="79" spans="1:14" ht="12.75">
      <c r="A79" s="11"/>
      <c r="B79" s="14"/>
      <c r="C79" s="14"/>
      <c r="D79" s="14"/>
      <c r="E79" s="14"/>
      <c r="F79" s="89"/>
      <c r="G79" s="14"/>
      <c r="H79" s="15"/>
      <c r="I79" s="15"/>
      <c r="J79" s="15"/>
      <c r="K79" s="15"/>
      <c r="L79" s="15"/>
      <c r="M79" s="15"/>
      <c r="N79" s="15"/>
    </row>
    <row r="80" spans="1:14" ht="12.75">
      <c r="A80" s="5"/>
      <c r="B80" s="53"/>
      <c r="C80" s="53"/>
      <c r="D80" s="53"/>
      <c r="E80" s="53"/>
      <c r="F80" s="92"/>
      <c r="G80" s="53"/>
      <c r="H80" s="55"/>
      <c r="I80" s="53"/>
      <c r="J80" s="55"/>
      <c r="K80" s="53"/>
      <c r="L80" s="55"/>
      <c r="M80" s="53"/>
      <c r="N80" s="57"/>
    </row>
    <row r="81" spans="1:14" ht="12.75">
      <c r="A81" s="5"/>
      <c r="B81" s="53"/>
      <c r="C81" s="53"/>
      <c r="D81" s="53"/>
      <c r="E81" s="53"/>
      <c r="F81" s="92"/>
      <c r="G81" s="53"/>
      <c r="H81" s="55"/>
      <c r="I81" s="53"/>
      <c r="J81" s="55"/>
      <c r="K81" s="53"/>
      <c r="L81" s="55"/>
      <c r="M81" s="53"/>
      <c r="N81" s="57"/>
    </row>
    <row r="82" spans="1:14" ht="15">
      <c r="A82" s="17"/>
      <c r="B82" s="17"/>
      <c r="C82" s="17"/>
      <c r="D82" s="17"/>
      <c r="E82" s="17"/>
      <c r="F82" s="90"/>
      <c r="G82" s="17"/>
      <c r="H82" s="18"/>
      <c r="I82" s="17"/>
      <c r="J82" s="6"/>
      <c r="K82" s="7"/>
      <c r="L82" s="6"/>
      <c r="M82" s="7"/>
      <c r="N82" s="6"/>
    </row>
    <row r="83" spans="1:14" ht="15.75">
      <c r="A83" s="17"/>
      <c r="B83" s="1" t="s">
        <v>20</v>
      </c>
      <c r="C83" s="17"/>
      <c r="D83" s="17"/>
      <c r="E83" s="17"/>
      <c r="F83" s="90"/>
      <c r="G83" s="17"/>
      <c r="H83" s="18"/>
      <c r="I83" s="17"/>
      <c r="J83" s="6"/>
      <c r="K83" s="7"/>
      <c r="L83" s="6"/>
      <c r="M83" s="7"/>
      <c r="N83" s="6"/>
    </row>
    <row r="84" spans="1:14" ht="15.75">
      <c r="A84" s="17"/>
      <c r="B84" s="1"/>
      <c r="C84" s="17"/>
      <c r="D84" s="17"/>
      <c r="E84" s="17"/>
      <c r="F84" s="90"/>
      <c r="G84" s="17"/>
      <c r="H84" s="18"/>
      <c r="I84" s="17"/>
      <c r="J84" s="6"/>
      <c r="K84" s="7"/>
      <c r="L84" s="6"/>
      <c r="M84" s="7"/>
      <c r="N84" s="6"/>
    </row>
    <row r="85" spans="1:14" ht="15.75">
      <c r="A85" s="17"/>
      <c r="B85" s="1" t="s">
        <v>21</v>
      </c>
      <c r="C85" s="17"/>
      <c r="D85" s="17"/>
      <c r="E85" s="17"/>
      <c r="F85" s="90"/>
      <c r="G85" s="17"/>
      <c r="H85" s="18"/>
      <c r="I85" s="17"/>
      <c r="J85" s="6"/>
      <c r="K85" s="7"/>
      <c r="L85" s="6"/>
      <c r="M85" s="7"/>
      <c r="N85" s="6"/>
    </row>
    <row r="86" spans="1:14" ht="12.75">
      <c r="A86" s="7"/>
      <c r="B86" s="2"/>
      <c r="C86" s="7"/>
      <c r="D86" s="7"/>
      <c r="E86" s="7"/>
      <c r="F86" s="85"/>
      <c r="G86" s="7"/>
      <c r="H86" s="6"/>
      <c r="I86" s="7"/>
      <c r="J86" s="6"/>
      <c r="K86" s="7"/>
      <c r="L86" s="6"/>
      <c r="M86" s="7"/>
      <c r="N86" s="6"/>
    </row>
    <row r="87" spans="1:14" ht="12.75">
      <c r="A87" s="7"/>
      <c r="B87" s="3" t="s">
        <v>22</v>
      </c>
      <c r="C87" s="7"/>
      <c r="D87" s="7"/>
      <c r="E87" s="7"/>
      <c r="F87" s="85"/>
      <c r="G87" s="7"/>
      <c r="H87" s="6"/>
      <c r="I87" s="7"/>
      <c r="J87" s="6"/>
      <c r="K87" s="7"/>
      <c r="L87" s="6"/>
      <c r="M87" s="7"/>
      <c r="N87" s="6"/>
    </row>
    <row r="88" spans="1:14" ht="12.75">
      <c r="A88" s="7"/>
      <c r="B88" s="3" t="s">
        <v>23</v>
      </c>
      <c r="C88" s="7"/>
      <c r="D88" s="7"/>
      <c r="E88" s="7"/>
      <c r="F88" s="85"/>
      <c r="G88" s="7"/>
      <c r="H88" s="6"/>
      <c r="I88" s="7"/>
      <c r="J88" s="6"/>
      <c r="K88" s="7"/>
      <c r="L88" s="7"/>
      <c r="M88" s="7"/>
      <c r="N88" s="6"/>
    </row>
    <row r="89" spans="1:14" ht="12.75">
      <c r="A89" s="7"/>
      <c r="B89" s="3" t="s">
        <v>24</v>
      </c>
      <c r="C89" s="7"/>
      <c r="D89" s="7"/>
      <c r="E89" s="7"/>
      <c r="F89" s="85"/>
      <c r="G89" s="7"/>
      <c r="H89" s="6"/>
      <c r="I89" s="7"/>
      <c r="J89" s="6"/>
      <c r="K89" s="7"/>
      <c r="L89" s="7"/>
      <c r="M89" s="7"/>
      <c r="N89" s="6"/>
    </row>
    <row r="90" spans="1:14" ht="12.75">
      <c r="A90" s="7"/>
      <c r="B90" s="3"/>
      <c r="C90" s="7"/>
      <c r="D90" s="7"/>
      <c r="E90" s="7"/>
      <c r="F90" s="85"/>
      <c r="G90" s="7"/>
      <c r="H90" s="6"/>
      <c r="I90" s="7"/>
      <c r="J90" s="6"/>
      <c r="K90" s="7"/>
      <c r="L90" s="7"/>
      <c r="M90" s="7"/>
      <c r="N90" s="6"/>
    </row>
    <row r="91" spans="1:14" ht="12.75">
      <c r="A91" s="7"/>
      <c r="B91" s="3"/>
      <c r="C91" s="7"/>
      <c r="D91" s="7"/>
      <c r="E91" s="7"/>
      <c r="F91" s="85"/>
      <c r="G91" s="7"/>
      <c r="H91" s="6"/>
      <c r="I91" s="7"/>
      <c r="J91" s="6"/>
      <c r="K91" s="7"/>
      <c r="L91" s="7"/>
      <c r="M91" s="7"/>
      <c r="N91" s="6"/>
    </row>
    <row r="92" spans="1:14" ht="12.75">
      <c r="A92" s="7"/>
      <c r="B92" s="3"/>
      <c r="C92" s="7"/>
      <c r="D92" s="7"/>
      <c r="E92" s="7"/>
      <c r="F92" s="85"/>
      <c r="G92" s="7"/>
      <c r="H92" s="6"/>
      <c r="I92" s="7"/>
      <c r="J92" s="6"/>
      <c r="K92" s="7"/>
      <c r="L92" s="7"/>
      <c r="M92" s="7"/>
      <c r="N92" s="6"/>
    </row>
    <row r="93" spans="1:14" ht="12.75">
      <c r="A93" s="7"/>
      <c r="B93" s="3"/>
      <c r="C93" s="7"/>
      <c r="D93" s="7"/>
      <c r="E93" s="7"/>
      <c r="F93" s="85"/>
      <c r="G93" s="7"/>
      <c r="H93" s="6"/>
      <c r="I93" s="7"/>
      <c r="J93" s="6"/>
      <c r="K93" s="7"/>
      <c r="L93" s="7"/>
      <c r="M93" s="7"/>
      <c r="N93" s="6"/>
    </row>
    <row r="94" spans="1:14" ht="12.75">
      <c r="A94" s="7"/>
      <c r="B94" s="3"/>
      <c r="C94" s="7"/>
      <c r="D94" s="7"/>
      <c r="E94" s="7"/>
      <c r="F94" s="85"/>
      <c r="G94" s="7"/>
      <c r="H94" s="6"/>
      <c r="I94" s="7"/>
      <c r="J94" s="6"/>
      <c r="K94" s="7"/>
      <c r="L94" s="7"/>
      <c r="M94" s="7"/>
      <c r="N94" s="6"/>
    </row>
    <row r="95" spans="1:14" ht="15">
      <c r="A95" s="17"/>
      <c r="B95" s="17"/>
      <c r="C95" s="17"/>
      <c r="D95" s="17"/>
      <c r="E95" s="17"/>
      <c r="F95" s="90"/>
      <c r="G95" s="17"/>
      <c r="H95" s="18"/>
      <c r="I95" s="17"/>
      <c r="J95" s="8"/>
      <c r="K95" s="49"/>
      <c r="L95" s="51"/>
      <c r="M95" s="49"/>
      <c r="N95" s="51"/>
    </row>
    <row r="96" spans="1:14" ht="15">
      <c r="A96" s="17"/>
      <c r="B96" s="17"/>
      <c r="C96" s="17"/>
      <c r="D96" s="17"/>
      <c r="E96" s="17"/>
      <c r="F96" s="90"/>
      <c r="G96" s="17"/>
      <c r="H96" s="18"/>
      <c r="I96" s="17"/>
      <c r="J96" s="8"/>
      <c r="K96" s="49"/>
      <c r="L96" s="51"/>
      <c r="M96" s="49"/>
      <c r="N96" s="51"/>
    </row>
    <row r="97" spans="1:14" ht="15">
      <c r="A97" s="17"/>
      <c r="B97" s="17"/>
      <c r="C97" s="17"/>
      <c r="D97" s="17"/>
      <c r="E97" s="17"/>
      <c r="F97" s="90"/>
      <c r="G97" s="17"/>
      <c r="H97" s="18"/>
      <c r="I97" s="17"/>
      <c r="J97" s="8"/>
      <c r="K97" s="49"/>
      <c r="L97" s="51"/>
      <c r="M97" s="49"/>
      <c r="N97" s="51"/>
    </row>
    <row r="98" spans="1:14" ht="15">
      <c r="A98" s="17"/>
      <c r="B98" s="17"/>
      <c r="C98" s="17"/>
      <c r="D98" s="17"/>
      <c r="E98" s="17"/>
      <c r="F98" s="90"/>
      <c r="G98" s="17"/>
      <c r="H98" s="18"/>
      <c r="I98" s="17"/>
      <c r="J98" s="8"/>
      <c r="K98" s="49"/>
      <c r="L98" s="51"/>
      <c r="M98" s="49"/>
      <c r="N98" s="51"/>
    </row>
    <row r="99" spans="1:14" ht="15">
      <c r="A99" s="17"/>
      <c r="B99" s="17"/>
      <c r="C99" s="17"/>
      <c r="D99" s="17"/>
      <c r="E99" s="17"/>
      <c r="F99" s="90"/>
      <c r="G99" s="17"/>
      <c r="H99" s="18"/>
      <c r="I99" s="17"/>
      <c r="J99" s="8"/>
      <c r="K99" s="49"/>
      <c r="L99" s="51"/>
      <c r="M99" s="49"/>
      <c r="N99" s="51"/>
    </row>
    <row r="100" spans="1:14" ht="15">
      <c r="A100" s="17"/>
      <c r="B100" s="17"/>
      <c r="C100" s="17"/>
      <c r="D100" s="17"/>
      <c r="E100" s="17"/>
      <c r="F100" s="90"/>
      <c r="G100" s="17"/>
      <c r="H100" s="18"/>
      <c r="I100" s="17"/>
      <c r="J100" s="51"/>
      <c r="K100" s="49"/>
      <c r="L100" s="51"/>
      <c r="M100" s="49"/>
      <c r="N100" s="51"/>
    </row>
    <row r="101" spans="1:14" ht="15">
      <c r="A101" s="17"/>
      <c r="B101" s="17"/>
      <c r="C101" s="17"/>
      <c r="D101" s="17"/>
      <c r="E101" s="17"/>
      <c r="F101" s="90"/>
      <c r="G101" s="17"/>
      <c r="H101" s="18"/>
      <c r="I101" s="17"/>
      <c r="J101" s="51"/>
      <c r="K101" s="49"/>
      <c r="L101" s="51"/>
      <c r="M101" s="49"/>
      <c r="N101" s="51"/>
    </row>
    <row r="102" spans="1:14" ht="15">
      <c r="A102" s="17"/>
      <c r="B102" s="17"/>
      <c r="C102" s="17"/>
      <c r="D102" s="17"/>
      <c r="E102" s="17"/>
      <c r="F102" s="90"/>
      <c r="G102" s="17"/>
      <c r="H102" s="18"/>
      <c r="I102" s="17"/>
      <c r="J102" s="51"/>
      <c r="K102" s="49"/>
      <c r="L102" s="51"/>
      <c r="M102" s="49"/>
      <c r="N102" s="51"/>
    </row>
    <row r="103" spans="1:14" ht="15">
      <c r="A103" s="17"/>
      <c r="B103" s="17"/>
      <c r="C103" s="17"/>
      <c r="D103" s="17"/>
      <c r="E103" s="17"/>
      <c r="F103" s="90"/>
      <c r="G103" s="17"/>
      <c r="H103" s="18"/>
      <c r="I103" s="17"/>
      <c r="J103" s="51"/>
      <c r="K103" s="49"/>
      <c r="L103" s="51"/>
      <c r="M103" s="49"/>
      <c r="N103" s="51"/>
    </row>
    <row r="104" spans="1:15" ht="15">
      <c r="A104" s="17"/>
      <c r="B104" s="121" t="s">
        <v>96</v>
      </c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</row>
    <row r="105" spans="1:15" ht="15.75">
      <c r="A105" s="17"/>
      <c r="B105" s="122" t="s">
        <v>97</v>
      </c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</row>
    <row r="106" spans="1:15" ht="15">
      <c r="A106" s="17"/>
      <c r="B106" s="121" t="s">
        <v>98</v>
      </c>
      <c r="C106" s="121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</row>
    <row r="107" spans="1:15" ht="15">
      <c r="A107" s="17"/>
      <c r="B107" s="17"/>
      <c r="C107" s="121" t="s">
        <v>135</v>
      </c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</row>
    <row r="108" spans="1:15" ht="15">
      <c r="A108" s="17"/>
      <c r="B108" s="121" t="s">
        <v>101</v>
      </c>
      <c r="C108" s="121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</row>
    <row r="109" spans="1:14" ht="12.75">
      <c r="A109" s="7"/>
      <c r="B109" s="7"/>
      <c r="C109" s="7"/>
      <c r="D109" s="7"/>
      <c r="E109" s="7"/>
      <c r="F109" s="85"/>
      <c r="G109" s="7"/>
      <c r="H109" s="6"/>
      <c r="I109" s="7"/>
      <c r="J109" s="6"/>
      <c r="K109" s="7"/>
      <c r="L109" s="6"/>
      <c r="M109" s="7"/>
      <c r="N109" s="6"/>
    </row>
    <row r="110" spans="1:14" ht="12.75">
      <c r="A110" s="123" t="s">
        <v>95</v>
      </c>
      <c r="B110" s="123" t="s">
        <v>2</v>
      </c>
      <c r="C110" s="123" t="s">
        <v>92</v>
      </c>
      <c r="D110" s="123" t="s">
        <v>90</v>
      </c>
      <c r="E110" s="123" t="s">
        <v>93</v>
      </c>
      <c r="F110" s="118" t="s">
        <v>103</v>
      </c>
      <c r="G110" s="126" t="s">
        <v>5</v>
      </c>
      <c r="H110" s="126"/>
      <c r="I110" s="108" t="s">
        <v>6</v>
      </c>
      <c r="J110" s="108"/>
      <c r="K110" s="108" t="s">
        <v>7</v>
      </c>
      <c r="L110" s="108"/>
      <c r="M110" s="108" t="s">
        <v>5</v>
      </c>
      <c r="N110" s="108"/>
    </row>
    <row r="111" spans="1:14" ht="12.75">
      <c r="A111" s="124"/>
      <c r="B111" s="124"/>
      <c r="C111" s="124"/>
      <c r="D111" s="124"/>
      <c r="E111" s="124"/>
      <c r="F111" s="119"/>
      <c r="G111" s="127" t="s">
        <v>127</v>
      </c>
      <c r="H111" s="127"/>
      <c r="I111" s="108"/>
      <c r="J111" s="108"/>
      <c r="K111" s="108"/>
      <c r="L111" s="108"/>
      <c r="M111" s="108" t="s">
        <v>133</v>
      </c>
      <c r="N111" s="108"/>
    </row>
    <row r="112" spans="1:14" ht="25.5">
      <c r="A112" s="125"/>
      <c r="B112" s="125"/>
      <c r="C112" s="125"/>
      <c r="D112" s="125"/>
      <c r="E112" s="125"/>
      <c r="F112" s="120"/>
      <c r="G112" s="59" t="s">
        <v>8</v>
      </c>
      <c r="H112" s="62" t="s">
        <v>10</v>
      </c>
      <c r="I112" s="59"/>
      <c r="J112" s="62" t="s">
        <v>10</v>
      </c>
      <c r="K112" s="59" t="s">
        <v>8</v>
      </c>
      <c r="L112" s="62" t="s">
        <v>10</v>
      </c>
      <c r="M112" s="59" t="s">
        <v>11</v>
      </c>
      <c r="N112" s="62" t="s">
        <v>10</v>
      </c>
    </row>
    <row r="113" spans="1:14" ht="12.75">
      <c r="A113" s="11">
        <v>1</v>
      </c>
      <c r="B113" s="11" t="s">
        <v>69</v>
      </c>
      <c r="C113" s="11" t="s">
        <v>27</v>
      </c>
      <c r="D113" s="65" t="s">
        <v>123</v>
      </c>
      <c r="E113" s="72"/>
      <c r="F113" s="95">
        <v>1.7486015</v>
      </c>
      <c r="G113" s="72"/>
      <c r="H113" s="67"/>
      <c r="I113" s="72">
        <v>230</v>
      </c>
      <c r="J113" s="67">
        <f>I113*F113</f>
        <v>402.178345</v>
      </c>
      <c r="K113" s="65">
        <v>230</v>
      </c>
      <c r="L113" s="67">
        <f>K113*F113</f>
        <v>402.178345</v>
      </c>
      <c r="M113" s="65">
        <f aca="true" t="shared" si="6" ref="M113:N120">G113+I113-K113</f>
        <v>0</v>
      </c>
      <c r="N113" s="68">
        <f t="shared" si="6"/>
        <v>0</v>
      </c>
    </row>
    <row r="114" spans="1:14" ht="12.75">
      <c r="A114" s="11">
        <v>2</v>
      </c>
      <c r="B114" s="11" t="s">
        <v>45</v>
      </c>
      <c r="C114" s="11" t="s">
        <v>31</v>
      </c>
      <c r="D114" s="65" t="s">
        <v>124</v>
      </c>
      <c r="E114" s="72"/>
      <c r="F114" s="95">
        <v>8.9844317</v>
      </c>
      <c r="G114" s="72"/>
      <c r="H114" s="67"/>
      <c r="I114" s="72">
        <v>230</v>
      </c>
      <c r="J114" s="67">
        <f>I114*F114</f>
        <v>2066.419291</v>
      </c>
      <c r="K114" s="65">
        <v>230</v>
      </c>
      <c r="L114" s="67">
        <f aca="true" t="shared" si="7" ref="L114:L120">K114*F114</f>
        <v>2066.419291</v>
      </c>
      <c r="M114" s="65">
        <f t="shared" si="6"/>
        <v>0</v>
      </c>
      <c r="N114" s="68">
        <f t="shared" si="6"/>
        <v>0</v>
      </c>
    </row>
    <row r="115" spans="1:14" ht="12.75">
      <c r="A115" s="11">
        <v>3</v>
      </c>
      <c r="B115" s="11" t="s">
        <v>105</v>
      </c>
      <c r="C115" s="11" t="s">
        <v>27</v>
      </c>
      <c r="D115" s="65" t="s">
        <v>131</v>
      </c>
      <c r="E115" s="72"/>
      <c r="F115" s="95">
        <v>16.3085824</v>
      </c>
      <c r="G115" s="72"/>
      <c r="H115" s="67"/>
      <c r="I115" s="72">
        <v>10</v>
      </c>
      <c r="J115" s="67">
        <v>163.08</v>
      </c>
      <c r="K115" s="65">
        <v>10</v>
      </c>
      <c r="L115" s="67">
        <v>163.08</v>
      </c>
      <c r="M115" s="65">
        <f t="shared" si="6"/>
        <v>0</v>
      </c>
      <c r="N115" s="68">
        <f t="shared" si="6"/>
        <v>0</v>
      </c>
    </row>
    <row r="116" spans="1:14" ht="22.5">
      <c r="A116" s="11">
        <v>4</v>
      </c>
      <c r="B116" s="11" t="s">
        <v>52</v>
      </c>
      <c r="C116" s="11" t="s">
        <v>27</v>
      </c>
      <c r="D116" s="65" t="s">
        <v>141</v>
      </c>
      <c r="E116" s="72"/>
      <c r="F116" s="95">
        <v>2.2037172</v>
      </c>
      <c r="G116" s="72"/>
      <c r="H116" s="67"/>
      <c r="I116" s="72">
        <v>330</v>
      </c>
      <c r="J116" s="67">
        <f>I116*F116</f>
        <v>727.226676</v>
      </c>
      <c r="K116" s="65">
        <v>330</v>
      </c>
      <c r="L116" s="67">
        <f t="shared" si="7"/>
        <v>727.226676</v>
      </c>
      <c r="M116" s="65">
        <f t="shared" si="6"/>
        <v>0</v>
      </c>
      <c r="N116" s="68">
        <f t="shared" si="6"/>
        <v>0</v>
      </c>
    </row>
    <row r="117" spans="1:14" ht="12.75">
      <c r="A117" s="11">
        <v>5</v>
      </c>
      <c r="B117" s="11" t="s">
        <v>122</v>
      </c>
      <c r="C117" s="11" t="s">
        <v>48</v>
      </c>
      <c r="D117" s="65">
        <v>16549</v>
      </c>
      <c r="E117" s="72"/>
      <c r="F117" s="95">
        <v>32.23072</v>
      </c>
      <c r="G117" s="72"/>
      <c r="H117" s="67"/>
      <c r="I117" s="72">
        <v>150</v>
      </c>
      <c r="J117" s="67">
        <f>I117*F117</f>
        <v>4834.607999999999</v>
      </c>
      <c r="K117" s="65">
        <v>150</v>
      </c>
      <c r="L117" s="67">
        <f t="shared" si="7"/>
        <v>4834.607999999999</v>
      </c>
      <c r="M117" s="65">
        <f t="shared" si="6"/>
        <v>0</v>
      </c>
      <c r="N117" s="68">
        <f t="shared" si="6"/>
        <v>0</v>
      </c>
    </row>
    <row r="118" spans="1:14" ht="12.75">
      <c r="A118" s="11">
        <v>6</v>
      </c>
      <c r="B118" s="11" t="s">
        <v>69</v>
      </c>
      <c r="C118" s="11" t="s">
        <v>27</v>
      </c>
      <c r="D118" s="65" t="s">
        <v>142</v>
      </c>
      <c r="E118" s="72"/>
      <c r="F118" s="95">
        <v>1.7486016</v>
      </c>
      <c r="G118" s="72"/>
      <c r="H118" s="67"/>
      <c r="I118" s="72">
        <v>90</v>
      </c>
      <c r="J118" s="67">
        <f>I118*F118</f>
        <v>157.374144</v>
      </c>
      <c r="K118" s="65">
        <v>90</v>
      </c>
      <c r="L118" s="67">
        <f t="shared" si="7"/>
        <v>157.374144</v>
      </c>
      <c r="M118" s="65">
        <f t="shared" si="6"/>
        <v>0</v>
      </c>
      <c r="N118" s="68">
        <f t="shared" si="6"/>
        <v>0</v>
      </c>
    </row>
    <row r="119" spans="1:14" ht="22.5">
      <c r="A119" s="11">
        <v>7</v>
      </c>
      <c r="B119" s="11" t="s">
        <v>43</v>
      </c>
      <c r="C119" s="11" t="s">
        <v>47</v>
      </c>
      <c r="D119" s="65" t="s">
        <v>143</v>
      </c>
      <c r="E119" s="11"/>
      <c r="F119" s="88">
        <v>62.258439</v>
      </c>
      <c r="G119" s="72"/>
      <c r="H119" s="67"/>
      <c r="I119" s="72">
        <v>30</v>
      </c>
      <c r="J119" s="67">
        <f>I119*F119</f>
        <v>1867.7531700000002</v>
      </c>
      <c r="K119" s="65">
        <v>30</v>
      </c>
      <c r="L119" s="67">
        <f t="shared" si="7"/>
        <v>1867.7531700000002</v>
      </c>
      <c r="M119" s="65">
        <f t="shared" si="6"/>
        <v>0</v>
      </c>
      <c r="N119" s="68">
        <f t="shared" si="6"/>
        <v>0</v>
      </c>
    </row>
    <row r="120" spans="1:14" ht="22.5">
      <c r="A120" s="11">
        <v>8</v>
      </c>
      <c r="B120" s="11" t="s">
        <v>45</v>
      </c>
      <c r="C120" s="11" t="s">
        <v>31</v>
      </c>
      <c r="D120" s="65" t="s">
        <v>144</v>
      </c>
      <c r="E120" s="72"/>
      <c r="F120" s="95">
        <v>8.9844319</v>
      </c>
      <c r="G120" s="72"/>
      <c r="H120" s="67"/>
      <c r="I120" s="72">
        <v>90</v>
      </c>
      <c r="J120" s="67">
        <f>I120*F120</f>
        <v>808.598871</v>
      </c>
      <c r="K120" s="65">
        <v>90</v>
      </c>
      <c r="L120" s="67">
        <f t="shared" si="7"/>
        <v>808.598871</v>
      </c>
      <c r="M120" s="65">
        <f t="shared" si="6"/>
        <v>0</v>
      </c>
      <c r="N120" s="68">
        <f t="shared" si="6"/>
        <v>0</v>
      </c>
    </row>
    <row r="121" spans="1:14" ht="12.75">
      <c r="A121" s="11"/>
      <c r="B121" s="14" t="s">
        <v>40</v>
      </c>
      <c r="C121" s="14"/>
      <c r="D121" s="69"/>
      <c r="E121" s="69"/>
      <c r="F121" s="96"/>
      <c r="G121" s="69"/>
      <c r="H121" s="70"/>
      <c r="I121" s="70"/>
      <c r="J121" s="70">
        <f>SUM(J113:J120)</f>
        <v>11027.238496999998</v>
      </c>
      <c r="K121" s="70"/>
      <c r="L121" s="70">
        <f>SUM(L113:L120)</f>
        <v>11027.238496999998</v>
      </c>
      <c r="M121" s="70"/>
      <c r="N121" s="70">
        <f>SUM(N113:N120)</f>
        <v>0</v>
      </c>
    </row>
    <row r="122" spans="1:14" ht="12.75">
      <c r="A122" s="5"/>
      <c r="B122" s="53"/>
      <c r="C122" s="53"/>
      <c r="D122" s="79"/>
      <c r="E122" s="79"/>
      <c r="F122" s="97"/>
      <c r="G122" s="79"/>
      <c r="H122" s="80"/>
      <c r="I122" s="80"/>
      <c r="J122" s="80"/>
      <c r="K122" s="80"/>
      <c r="L122" s="80"/>
      <c r="M122" s="80"/>
      <c r="N122" s="80"/>
    </row>
    <row r="123" spans="1:14" ht="12.75">
      <c r="A123" s="5"/>
      <c r="B123" s="53"/>
      <c r="C123" s="53"/>
      <c r="D123" s="79"/>
      <c r="E123" s="79"/>
      <c r="F123" s="97"/>
      <c r="G123" s="79"/>
      <c r="H123" s="80"/>
      <c r="I123" s="80"/>
      <c r="J123" s="80"/>
      <c r="K123" s="80"/>
      <c r="L123" s="80"/>
      <c r="M123" s="80"/>
      <c r="N123" s="80"/>
    </row>
    <row r="124" spans="1:14" ht="12.75">
      <c r="A124" s="5"/>
      <c r="B124" s="53"/>
      <c r="C124" s="53"/>
      <c r="D124" s="53"/>
      <c r="E124" s="53"/>
      <c r="F124" s="92"/>
      <c r="G124" s="53"/>
      <c r="H124" s="55"/>
      <c r="I124" s="53"/>
      <c r="J124" s="55"/>
      <c r="K124" s="53"/>
      <c r="L124" s="55"/>
      <c r="M124" s="53"/>
      <c r="N124" s="57"/>
    </row>
    <row r="125" spans="1:14" ht="15.75">
      <c r="A125" s="17"/>
      <c r="B125" s="1" t="s">
        <v>20</v>
      </c>
      <c r="C125" s="17"/>
      <c r="D125" s="17"/>
      <c r="E125" s="17"/>
      <c r="F125" s="90"/>
      <c r="G125" s="17"/>
      <c r="H125" s="18"/>
      <c r="I125" s="17"/>
      <c r="J125" s="6"/>
      <c r="K125" s="7"/>
      <c r="L125" s="6"/>
      <c r="M125" s="7"/>
      <c r="N125" s="6"/>
    </row>
    <row r="126" spans="1:14" ht="15.75">
      <c r="A126" s="17"/>
      <c r="B126" s="1"/>
      <c r="C126" s="17"/>
      <c r="D126" s="17"/>
      <c r="E126" s="17"/>
      <c r="F126" s="90"/>
      <c r="G126" s="17"/>
      <c r="H126" s="18"/>
      <c r="I126" s="17"/>
      <c r="J126" s="6"/>
      <c r="K126" s="7"/>
      <c r="L126" s="6"/>
      <c r="M126" s="7"/>
      <c r="N126" s="6"/>
    </row>
    <row r="127" spans="1:14" ht="15.75">
      <c r="A127" s="17"/>
      <c r="B127" s="1" t="s">
        <v>21</v>
      </c>
      <c r="C127" s="17"/>
      <c r="D127" s="17"/>
      <c r="E127" s="17"/>
      <c r="F127" s="90"/>
      <c r="G127" s="17"/>
      <c r="H127" s="18"/>
      <c r="I127" s="17"/>
      <c r="J127" s="6"/>
      <c r="K127" s="7"/>
      <c r="L127" s="6"/>
      <c r="M127" s="7"/>
      <c r="N127" s="6"/>
    </row>
    <row r="128" spans="1:14" ht="12.75">
      <c r="A128" s="7"/>
      <c r="B128" s="2"/>
      <c r="C128" s="7"/>
      <c r="D128" s="7"/>
      <c r="E128" s="7"/>
      <c r="F128" s="85"/>
      <c r="G128" s="7"/>
      <c r="H128" s="6"/>
      <c r="I128" s="7"/>
      <c r="J128" s="6"/>
      <c r="K128" s="7"/>
      <c r="L128" s="6"/>
      <c r="M128" s="7"/>
      <c r="N128" s="6"/>
    </row>
    <row r="129" spans="1:14" ht="12.75">
      <c r="A129" s="7"/>
      <c r="B129" s="3" t="s">
        <v>22</v>
      </c>
      <c r="C129" s="7"/>
      <c r="D129" s="7"/>
      <c r="E129" s="7"/>
      <c r="F129" s="85"/>
      <c r="G129" s="7"/>
      <c r="H129" s="6"/>
      <c r="I129" s="7"/>
      <c r="J129" s="6"/>
      <c r="K129" s="7"/>
      <c r="L129" s="6"/>
      <c r="M129" s="7"/>
      <c r="N129" s="6"/>
    </row>
    <row r="130" spans="1:14" ht="12.75">
      <c r="A130" s="7"/>
      <c r="B130" s="3" t="s">
        <v>23</v>
      </c>
      <c r="C130" s="3"/>
      <c r="D130" s="3"/>
      <c r="E130" s="7"/>
      <c r="F130" s="85"/>
      <c r="G130" s="7"/>
      <c r="H130" s="6"/>
      <c r="I130" s="7"/>
      <c r="J130" s="6"/>
      <c r="K130" s="7"/>
      <c r="L130" s="7"/>
      <c r="M130" s="7"/>
      <c r="N130" s="6"/>
    </row>
    <row r="131" spans="1:14" ht="12.75">
      <c r="A131" s="7"/>
      <c r="B131" s="3" t="s">
        <v>24</v>
      </c>
      <c r="C131" s="7"/>
      <c r="D131" s="7"/>
      <c r="E131" s="7"/>
      <c r="F131" s="85"/>
      <c r="G131" s="7"/>
      <c r="H131" s="6"/>
      <c r="I131" s="7"/>
      <c r="J131" s="6"/>
      <c r="K131" s="7"/>
      <c r="L131" s="7"/>
      <c r="M131" s="7"/>
      <c r="N131" s="6"/>
    </row>
    <row r="132" spans="1:14" ht="12.75">
      <c r="A132" s="7"/>
      <c r="B132" s="3"/>
      <c r="C132" s="3"/>
      <c r="D132" s="3"/>
      <c r="E132" s="7"/>
      <c r="F132" s="85"/>
      <c r="G132" s="7"/>
      <c r="H132" s="6"/>
      <c r="I132" s="7"/>
      <c r="J132" s="6"/>
      <c r="K132" s="7"/>
      <c r="L132" s="7"/>
      <c r="M132" s="7"/>
      <c r="N132" s="6"/>
    </row>
    <row r="133" spans="1:14" ht="12.75">
      <c r="A133" s="7"/>
      <c r="B133" s="3"/>
      <c r="C133" s="3"/>
      <c r="D133" s="3"/>
      <c r="E133" s="7"/>
      <c r="F133" s="85"/>
      <c r="G133" s="7"/>
      <c r="H133" s="6"/>
      <c r="I133" s="7"/>
      <c r="J133" s="6"/>
      <c r="K133" s="7"/>
      <c r="L133" s="7"/>
      <c r="M133" s="7"/>
      <c r="N133" s="6"/>
    </row>
    <row r="134" spans="1:14" ht="12.75">
      <c r="A134" s="7"/>
      <c r="B134" s="3"/>
      <c r="C134" s="3"/>
      <c r="D134" s="3"/>
      <c r="E134" s="7"/>
      <c r="F134" s="85"/>
      <c r="G134" s="7"/>
      <c r="H134" s="6"/>
      <c r="I134" s="7"/>
      <c r="J134" s="6"/>
      <c r="K134" s="7"/>
      <c r="L134" s="7"/>
      <c r="M134" s="7"/>
      <c r="N134" s="6"/>
    </row>
    <row r="135" spans="1:14" ht="12.75">
      <c r="A135" s="7"/>
      <c r="B135" s="3"/>
      <c r="C135" s="3"/>
      <c r="D135" s="3"/>
      <c r="E135" s="7"/>
      <c r="F135" s="85"/>
      <c r="G135" s="7"/>
      <c r="H135" s="6"/>
      <c r="I135" s="7"/>
      <c r="J135" s="6"/>
      <c r="K135" s="7"/>
      <c r="L135" s="7"/>
      <c r="M135" s="7"/>
      <c r="N135" s="6"/>
    </row>
    <row r="136" spans="1:14" ht="12.75">
      <c r="A136" s="7"/>
      <c r="B136" s="3"/>
      <c r="C136" s="3"/>
      <c r="D136" s="3"/>
      <c r="E136" s="7"/>
      <c r="F136" s="85"/>
      <c r="G136" s="7"/>
      <c r="H136" s="6"/>
      <c r="I136" s="7"/>
      <c r="J136" s="6"/>
      <c r="K136" s="7"/>
      <c r="L136" s="7"/>
      <c r="M136" s="7"/>
      <c r="N136" s="6"/>
    </row>
    <row r="137" spans="1:14" ht="12.75">
      <c r="A137" s="7"/>
      <c r="B137" s="3"/>
      <c r="C137" s="3"/>
      <c r="D137" s="3"/>
      <c r="E137" s="7"/>
      <c r="F137" s="85"/>
      <c r="G137" s="7"/>
      <c r="H137" s="6"/>
      <c r="I137" s="7"/>
      <c r="J137" s="6"/>
      <c r="K137" s="7"/>
      <c r="L137" s="7"/>
      <c r="M137" s="7"/>
      <c r="N137" s="6"/>
    </row>
    <row r="138" spans="1:15" ht="15">
      <c r="A138" s="17"/>
      <c r="B138" s="121" t="s">
        <v>96</v>
      </c>
      <c r="C138" s="121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</row>
    <row r="139" spans="1:15" ht="15.75">
      <c r="A139" s="17"/>
      <c r="B139" s="122" t="s">
        <v>97</v>
      </c>
      <c r="C139" s="122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</row>
    <row r="140" spans="1:15" ht="15">
      <c r="A140" s="17"/>
      <c r="B140" s="121" t="s">
        <v>98</v>
      </c>
      <c r="C140" s="121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</row>
    <row r="141" spans="1:15" ht="15">
      <c r="A141" s="17"/>
      <c r="B141" s="73"/>
      <c r="C141" s="121" t="s">
        <v>136</v>
      </c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</row>
    <row r="142" spans="1:15" ht="15">
      <c r="A142" s="121" t="s">
        <v>102</v>
      </c>
      <c r="B142" s="121"/>
      <c r="C142" s="121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</row>
    <row r="143" spans="1:14" ht="12.75">
      <c r="A143" s="7"/>
      <c r="B143" s="7"/>
      <c r="C143" t="s">
        <v>25</v>
      </c>
      <c r="E143" s="7"/>
      <c r="F143" s="85"/>
      <c r="G143" s="7"/>
      <c r="H143" s="6"/>
      <c r="I143" s="7"/>
      <c r="J143" s="6"/>
      <c r="K143" s="7"/>
      <c r="L143" s="6"/>
      <c r="M143" s="7"/>
      <c r="N143" s="6"/>
    </row>
    <row r="144" spans="1:14" ht="12.75">
      <c r="A144" s="123" t="s">
        <v>95</v>
      </c>
      <c r="B144" s="123" t="s">
        <v>2</v>
      </c>
      <c r="C144" s="123" t="s">
        <v>92</v>
      </c>
      <c r="D144" s="123" t="s">
        <v>90</v>
      </c>
      <c r="E144" s="123" t="s">
        <v>93</v>
      </c>
      <c r="F144" s="118" t="s">
        <v>103</v>
      </c>
      <c r="G144" s="108" t="s">
        <v>5</v>
      </c>
      <c r="H144" s="108"/>
      <c r="I144" s="108" t="s">
        <v>6</v>
      </c>
      <c r="J144" s="108"/>
      <c r="K144" s="108" t="s">
        <v>7</v>
      </c>
      <c r="L144" s="108"/>
      <c r="M144" s="108" t="s">
        <v>5</v>
      </c>
      <c r="N144" s="108"/>
    </row>
    <row r="145" spans="1:14" ht="12.75">
      <c r="A145" s="124"/>
      <c r="B145" s="124"/>
      <c r="C145" s="124"/>
      <c r="D145" s="124"/>
      <c r="E145" s="124"/>
      <c r="F145" s="119"/>
      <c r="G145" s="108" t="s">
        <v>127</v>
      </c>
      <c r="H145" s="108"/>
      <c r="I145" s="108"/>
      <c r="J145" s="108"/>
      <c r="K145" s="108"/>
      <c r="L145" s="108"/>
      <c r="M145" s="108" t="s">
        <v>133</v>
      </c>
      <c r="N145" s="108"/>
    </row>
    <row r="146" spans="1:14" ht="25.5">
      <c r="A146" s="125"/>
      <c r="B146" s="125"/>
      <c r="C146" s="125"/>
      <c r="D146" s="125"/>
      <c r="E146" s="125"/>
      <c r="F146" s="120"/>
      <c r="G146" s="11" t="s">
        <v>8</v>
      </c>
      <c r="H146" s="13" t="s">
        <v>10</v>
      </c>
      <c r="I146" s="11"/>
      <c r="J146" s="13" t="s">
        <v>10</v>
      </c>
      <c r="K146" s="11" t="s">
        <v>8</v>
      </c>
      <c r="L146" s="13" t="s">
        <v>10</v>
      </c>
      <c r="M146" s="11" t="s">
        <v>11</v>
      </c>
      <c r="N146" s="13" t="s">
        <v>10</v>
      </c>
    </row>
    <row r="147" spans="1:14" ht="12.75">
      <c r="A147" s="11">
        <v>1</v>
      </c>
      <c r="B147" s="60" t="s">
        <v>89</v>
      </c>
      <c r="C147" s="61" t="s">
        <v>48</v>
      </c>
      <c r="D147" s="83">
        <v>1150914</v>
      </c>
      <c r="E147" s="41"/>
      <c r="F147" s="95">
        <v>20.148064</v>
      </c>
      <c r="G147" s="41">
        <v>300</v>
      </c>
      <c r="H147" s="13">
        <f>G147*F147</f>
        <v>6044.4192</v>
      </c>
      <c r="I147" s="41"/>
      <c r="J147" s="13"/>
      <c r="K147" s="11">
        <v>300</v>
      </c>
      <c r="L147" s="13">
        <f>K147*F147</f>
        <v>6044.4192</v>
      </c>
      <c r="M147" s="11">
        <f>G147+I147-K147</f>
        <v>0</v>
      </c>
      <c r="N147" s="13">
        <f>M147*F147</f>
        <v>0</v>
      </c>
    </row>
    <row r="148" spans="1:14" ht="12.75">
      <c r="A148" s="11">
        <v>2</v>
      </c>
      <c r="B148" s="60" t="s">
        <v>89</v>
      </c>
      <c r="C148" s="61" t="s">
        <v>48</v>
      </c>
      <c r="D148" s="83">
        <v>1120914</v>
      </c>
      <c r="E148" s="41"/>
      <c r="F148" s="95">
        <v>20.14805</v>
      </c>
      <c r="G148" s="41"/>
      <c r="H148" s="13"/>
      <c r="I148" s="41">
        <v>240</v>
      </c>
      <c r="J148" s="13">
        <f>I148*F148</f>
        <v>4835.532</v>
      </c>
      <c r="K148" s="11"/>
      <c r="L148" s="13">
        <f>K148*F148</f>
        <v>0</v>
      </c>
      <c r="M148" s="11">
        <f>G148+I148-K148</f>
        <v>240</v>
      </c>
      <c r="N148" s="13">
        <f>M148*F148</f>
        <v>4835.532</v>
      </c>
    </row>
    <row r="149" spans="1:14" ht="12.75">
      <c r="A149" s="11"/>
      <c r="B149" s="60" t="s">
        <v>40</v>
      </c>
      <c r="C149" s="61"/>
      <c r="D149" s="61"/>
      <c r="E149" s="14"/>
      <c r="F149" s="89"/>
      <c r="G149" s="14"/>
      <c r="H149" s="63">
        <f>SUM(H147:H147)</f>
        <v>6044.4192</v>
      </c>
      <c r="I149" s="64"/>
      <c r="J149" s="63">
        <f>SUM(J148)</f>
        <v>4835.532</v>
      </c>
      <c r="K149" s="63"/>
      <c r="L149" s="63">
        <f>SUM(L147:L148)</f>
        <v>6044.4192</v>
      </c>
      <c r="M149" s="63"/>
      <c r="N149" s="63">
        <f>SUM(N147:N148)</f>
        <v>4835.532</v>
      </c>
    </row>
    <row r="150" spans="1:14" ht="12.75">
      <c r="A150" s="5"/>
      <c r="B150" s="74"/>
      <c r="C150" s="75"/>
      <c r="D150" s="75"/>
      <c r="E150" s="53"/>
      <c r="F150" s="92"/>
      <c r="G150" s="53"/>
      <c r="H150" s="76"/>
      <c r="I150" s="77"/>
      <c r="J150" s="76"/>
      <c r="K150" s="77"/>
      <c r="L150" s="76"/>
      <c r="M150" s="77"/>
      <c r="N150" s="78"/>
    </row>
    <row r="151" spans="1:14" ht="12.75">
      <c r="A151" s="5"/>
      <c r="B151" s="74"/>
      <c r="C151" s="75"/>
      <c r="D151" s="75"/>
      <c r="E151" s="53"/>
      <c r="F151" s="92"/>
      <c r="G151" s="53"/>
      <c r="H151" s="76"/>
      <c r="I151" s="77"/>
      <c r="J151" s="76"/>
      <c r="K151" s="77"/>
      <c r="L151" s="76"/>
      <c r="M151" s="77"/>
      <c r="N151" s="78"/>
    </row>
    <row r="152" spans="1:14" ht="12.75">
      <c r="A152" s="5"/>
      <c r="B152" s="7"/>
      <c r="C152" s="7"/>
      <c r="D152" s="7"/>
      <c r="E152" s="7"/>
      <c r="F152" s="85"/>
      <c r="G152" s="7"/>
      <c r="H152" s="6"/>
      <c r="I152" s="7"/>
      <c r="J152" s="6"/>
      <c r="K152" s="7"/>
      <c r="L152" s="6"/>
      <c r="M152" s="7"/>
      <c r="N152" s="6"/>
    </row>
    <row r="153" spans="1:14" ht="15.75">
      <c r="A153" s="17"/>
      <c r="B153" s="1" t="s">
        <v>20</v>
      </c>
      <c r="C153" s="17"/>
      <c r="D153" s="17"/>
      <c r="E153" s="17"/>
      <c r="F153" s="90"/>
      <c r="G153" s="17"/>
      <c r="H153" s="18"/>
      <c r="I153" s="17"/>
      <c r="J153" s="6"/>
      <c r="K153" s="7"/>
      <c r="L153" s="6"/>
      <c r="M153" s="7"/>
      <c r="N153" s="6"/>
    </row>
    <row r="154" spans="1:14" ht="15.75">
      <c r="A154" s="17"/>
      <c r="B154" s="1"/>
      <c r="C154" s="17"/>
      <c r="D154" s="17"/>
      <c r="E154" s="17"/>
      <c r="F154" s="90"/>
      <c r="G154" s="17"/>
      <c r="H154" s="18"/>
      <c r="I154" s="17"/>
      <c r="J154" s="6"/>
      <c r="K154" s="7"/>
      <c r="L154" s="6"/>
      <c r="M154" s="7"/>
      <c r="N154" s="6"/>
    </row>
    <row r="155" spans="1:14" ht="15.75">
      <c r="A155" s="17"/>
      <c r="B155" s="1" t="s">
        <v>21</v>
      </c>
      <c r="C155" s="17"/>
      <c r="D155" s="17"/>
      <c r="E155" s="17"/>
      <c r="F155" s="90"/>
      <c r="G155" s="17"/>
      <c r="H155" s="18"/>
      <c r="I155" s="17"/>
      <c r="J155" s="6"/>
      <c r="K155" s="7"/>
      <c r="L155" s="6"/>
      <c r="M155" s="7"/>
      <c r="N155" s="6"/>
    </row>
    <row r="156" spans="1:14" ht="12.75">
      <c r="A156" s="7"/>
      <c r="B156" s="2"/>
      <c r="C156" s="7"/>
      <c r="D156" s="7"/>
      <c r="E156" s="7"/>
      <c r="F156" s="85"/>
      <c r="G156" s="7"/>
      <c r="H156" s="6"/>
      <c r="I156" s="7"/>
      <c r="J156" s="6"/>
      <c r="K156" s="7"/>
      <c r="L156" s="6"/>
      <c r="M156" s="7"/>
      <c r="N156" s="6"/>
    </row>
    <row r="157" spans="1:14" ht="12.75">
      <c r="A157" s="7"/>
      <c r="B157" s="3" t="s">
        <v>22</v>
      </c>
      <c r="C157" s="7"/>
      <c r="D157" s="7"/>
      <c r="E157" s="7"/>
      <c r="F157" s="85"/>
      <c r="G157" s="7"/>
      <c r="H157" s="6"/>
      <c r="I157" s="7"/>
      <c r="J157" s="48"/>
      <c r="K157" s="7"/>
      <c r="L157" s="6"/>
      <c r="M157" s="6"/>
      <c r="N157" s="6"/>
    </row>
    <row r="158" spans="1:14" ht="12.75">
      <c r="A158" s="7"/>
      <c r="B158" s="3" t="s">
        <v>23</v>
      </c>
      <c r="C158" s="7"/>
      <c r="D158" s="7"/>
      <c r="E158" s="7"/>
      <c r="F158" s="85"/>
      <c r="G158" s="7"/>
      <c r="H158" s="6"/>
      <c r="I158" s="6"/>
      <c r="J158" s="6"/>
      <c r="K158" s="6"/>
      <c r="L158" s="6"/>
      <c r="M158" s="6"/>
      <c r="N158" s="6"/>
    </row>
    <row r="159" spans="1:14" ht="12.75">
      <c r="A159" s="7"/>
      <c r="B159" s="3" t="s">
        <v>24</v>
      </c>
      <c r="C159" s="7"/>
      <c r="D159" s="7"/>
      <c r="E159" s="7"/>
      <c r="F159" s="85"/>
      <c r="G159" s="7"/>
      <c r="H159" s="6"/>
      <c r="I159" s="7"/>
      <c r="J159" s="6"/>
      <c r="K159" s="7"/>
      <c r="L159" s="7"/>
      <c r="M159" s="7"/>
      <c r="N159" s="6"/>
    </row>
    <row r="160" spans="6:14" ht="12.75">
      <c r="F160" s="98"/>
      <c r="H160" s="4"/>
      <c r="I160" s="4"/>
      <c r="J160" s="4"/>
      <c r="K160" s="4"/>
      <c r="L160" s="4"/>
      <c r="M160" s="4"/>
      <c r="N160" s="4"/>
    </row>
    <row r="161" ht="12.75">
      <c r="F161" s="98"/>
    </row>
  </sheetData>
  <sheetProtection/>
  <mergeCells count="84">
    <mergeCell ref="A1:N1"/>
    <mergeCell ref="A2:N2"/>
    <mergeCell ref="A3:N3"/>
    <mergeCell ref="B4:N4"/>
    <mergeCell ref="B5:O5"/>
    <mergeCell ref="A7:A9"/>
    <mergeCell ref="B7:B9"/>
    <mergeCell ref="C7:C9"/>
    <mergeCell ref="D7:D9"/>
    <mergeCell ref="E7:E9"/>
    <mergeCell ref="F7:F9"/>
    <mergeCell ref="G7:H7"/>
    <mergeCell ref="I7:J8"/>
    <mergeCell ref="K7:L8"/>
    <mergeCell ref="M7:N7"/>
    <mergeCell ref="G8:H8"/>
    <mergeCell ref="M8:N8"/>
    <mergeCell ref="B33:O33"/>
    <mergeCell ref="B34:O34"/>
    <mergeCell ref="B35:O35"/>
    <mergeCell ref="B36:O36"/>
    <mergeCell ref="B37:O37"/>
    <mergeCell ref="A39:A41"/>
    <mergeCell ref="B39:B41"/>
    <mergeCell ref="C39:C41"/>
    <mergeCell ref="D39:D41"/>
    <mergeCell ref="E39:E41"/>
    <mergeCell ref="F39:F41"/>
    <mergeCell ref="G39:H39"/>
    <mergeCell ref="I39:J40"/>
    <mergeCell ref="K39:L40"/>
    <mergeCell ref="M39:N39"/>
    <mergeCell ref="G40:H40"/>
    <mergeCell ref="M40:N40"/>
    <mergeCell ref="C69:P69"/>
    <mergeCell ref="C70:P70"/>
    <mergeCell ref="C71:P71"/>
    <mergeCell ref="D72:P72"/>
    <mergeCell ref="B73:O73"/>
    <mergeCell ref="A75:A77"/>
    <mergeCell ref="B75:B77"/>
    <mergeCell ref="C75:C77"/>
    <mergeCell ref="D75:D77"/>
    <mergeCell ref="E75:E77"/>
    <mergeCell ref="G75:H75"/>
    <mergeCell ref="I75:J76"/>
    <mergeCell ref="K75:L76"/>
    <mergeCell ref="M75:N75"/>
    <mergeCell ref="G76:H76"/>
    <mergeCell ref="M76:N76"/>
    <mergeCell ref="B104:O104"/>
    <mergeCell ref="B105:O105"/>
    <mergeCell ref="B106:O106"/>
    <mergeCell ref="C107:O107"/>
    <mergeCell ref="B108:O108"/>
    <mergeCell ref="A110:A112"/>
    <mergeCell ref="B110:B112"/>
    <mergeCell ref="C110:C112"/>
    <mergeCell ref="D110:D112"/>
    <mergeCell ref="E110:E112"/>
    <mergeCell ref="F110:F112"/>
    <mergeCell ref="G110:H110"/>
    <mergeCell ref="I110:J111"/>
    <mergeCell ref="K110:L111"/>
    <mergeCell ref="M110:N110"/>
    <mergeCell ref="G111:H111"/>
    <mergeCell ref="M111:N111"/>
    <mergeCell ref="B138:O138"/>
    <mergeCell ref="B139:O139"/>
    <mergeCell ref="B140:O140"/>
    <mergeCell ref="C141:O141"/>
    <mergeCell ref="A142:O142"/>
    <mergeCell ref="A144:A146"/>
    <mergeCell ref="B144:B146"/>
    <mergeCell ref="C144:C146"/>
    <mergeCell ref="D144:D146"/>
    <mergeCell ref="E144:E146"/>
    <mergeCell ref="F144:F146"/>
    <mergeCell ref="G144:H144"/>
    <mergeCell ref="I144:J145"/>
    <mergeCell ref="K144:L145"/>
    <mergeCell ref="M144:N144"/>
    <mergeCell ref="G145:H145"/>
    <mergeCell ref="M145:N14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83"/>
  <sheetViews>
    <sheetView zoomScalePageLayoutView="0" workbookViewId="0" topLeftCell="A85">
      <selection activeCell="A1" sqref="A1:N143"/>
    </sheetView>
  </sheetViews>
  <sheetFormatPr defaultColWidth="9.00390625" defaultRowHeight="12.75"/>
  <cols>
    <col min="1" max="1" width="6.75390625" style="0" customWidth="1"/>
    <col min="2" max="2" width="26.625" style="0" customWidth="1"/>
    <col min="3" max="3" width="7.75390625" style="0" customWidth="1"/>
    <col min="4" max="4" width="9.875" style="0" customWidth="1"/>
    <col min="5" max="5" width="5.75390625" style="0" customWidth="1"/>
    <col min="6" max="6" width="11.625" style="0" customWidth="1"/>
    <col min="7" max="7" width="7.25390625" style="0" customWidth="1"/>
    <col min="8" max="8" width="10.625" style="0" customWidth="1"/>
    <col min="9" max="9" width="7.875" style="0" customWidth="1"/>
    <col min="11" max="11" width="6.875" style="0" customWidth="1"/>
    <col min="13" max="13" width="8.00390625" style="0" customWidth="1"/>
  </cols>
  <sheetData>
    <row r="1" spans="1:14" ht="15">
      <c r="A1" s="121" t="s">
        <v>96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14" ht="15.75">
      <c r="A2" s="122" t="s">
        <v>97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4" ht="15">
      <c r="A3" s="121" t="s">
        <v>98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4" ht="15">
      <c r="A4" s="17"/>
      <c r="B4" s="121" t="s">
        <v>179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</row>
    <row r="5" spans="1:14" ht="15">
      <c r="A5" s="17"/>
      <c r="B5" s="121" t="s">
        <v>113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</row>
    <row r="6" spans="1:14" ht="12.75">
      <c r="A6" s="7"/>
      <c r="B6" s="7"/>
      <c r="C6" s="7"/>
      <c r="D6" s="7"/>
      <c r="E6" s="7"/>
      <c r="F6" s="85"/>
      <c r="G6" s="7"/>
      <c r="H6" s="6"/>
      <c r="I6" s="7"/>
      <c r="J6" s="6"/>
      <c r="K6" s="7"/>
      <c r="L6" s="6"/>
      <c r="M6" s="7"/>
      <c r="N6" s="6"/>
    </row>
    <row r="7" spans="1:14" ht="12.75">
      <c r="A7" s="123" t="s">
        <v>94</v>
      </c>
      <c r="B7" s="123" t="s">
        <v>2</v>
      </c>
      <c r="C7" s="123" t="s">
        <v>92</v>
      </c>
      <c r="D7" s="123" t="s">
        <v>90</v>
      </c>
      <c r="E7" s="123" t="s">
        <v>93</v>
      </c>
      <c r="F7" s="118" t="s">
        <v>9</v>
      </c>
      <c r="G7" s="108" t="s">
        <v>5</v>
      </c>
      <c r="H7" s="108"/>
      <c r="I7" s="108" t="s">
        <v>6</v>
      </c>
      <c r="J7" s="108"/>
      <c r="K7" s="108" t="s">
        <v>7</v>
      </c>
      <c r="L7" s="108"/>
      <c r="M7" s="108" t="s">
        <v>5</v>
      </c>
      <c r="N7" s="108"/>
    </row>
    <row r="8" spans="1:14" ht="12.75">
      <c r="A8" s="124"/>
      <c r="B8" s="124"/>
      <c r="C8" s="124"/>
      <c r="D8" s="124"/>
      <c r="E8" s="124"/>
      <c r="F8" s="119"/>
      <c r="G8" s="108" t="s">
        <v>165</v>
      </c>
      <c r="H8" s="108"/>
      <c r="I8" s="108"/>
      <c r="J8" s="108"/>
      <c r="K8" s="108"/>
      <c r="L8" s="108"/>
      <c r="M8" s="108" t="s">
        <v>181</v>
      </c>
      <c r="N8" s="108"/>
    </row>
    <row r="9" spans="1:14" ht="25.5">
      <c r="A9" s="125"/>
      <c r="B9" s="125"/>
      <c r="C9" s="125"/>
      <c r="D9" s="125"/>
      <c r="E9" s="125"/>
      <c r="F9" s="120"/>
      <c r="G9" s="11" t="s">
        <v>8</v>
      </c>
      <c r="H9" s="13" t="s">
        <v>10</v>
      </c>
      <c r="I9" s="11" t="s">
        <v>8</v>
      </c>
      <c r="J9" s="13" t="s">
        <v>10</v>
      </c>
      <c r="K9" s="11" t="s">
        <v>8</v>
      </c>
      <c r="L9" s="13" t="s">
        <v>10</v>
      </c>
      <c r="M9" s="11" t="s">
        <v>11</v>
      </c>
      <c r="N9" s="13" t="s">
        <v>10</v>
      </c>
    </row>
    <row r="10" spans="1:14" ht="52.5" customHeight="1">
      <c r="A10" s="11">
        <v>1</v>
      </c>
      <c r="B10" s="11" t="s">
        <v>117</v>
      </c>
      <c r="C10" s="11" t="s">
        <v>27</v>
      </c>
      <c r="D10" s="11" t="s">
        <v>149</v>
      </c>
      <c r="E10" s="11"/>
      <c r="F10" s="88">
        <v>1.47677</v>
      </c>
      <c r="G10" s="11">
        <v>516</v>
      </c>
      <c r="H10" s="13">
        <f>G10*F10</f>
        <v>762.0133199999999</v>
      </c>
      <c r="I10" s="11"/>
      <c r="J10" s="13"/>
      <c r="K10" s="11">
        <v>516</v>
      </c>
      <c r="L10" s="13">
        <f>K10*F10</f>
        <v>762.0133199999999</v>
      </c>
      <c r="M10" s="11">
        <f>G10+I10-K10</f>
        <v>0</v>
      </c>
      <c r="N10" s="13">
        <f>M10*F10</f>
        <v>0</v>
      </c>
    </row>
    <row r="11" spans="1:14" ht="12.75">
      <c r="A11" s="11"/>
      <c r="B11" s="14" t="s">
        <v>40</v>
      </c>
      <c r="C11" s="14"/>
      <c r="D11" s="14"/>
      <c r="E11" s="14"/>
      <c r="F11" s="89"/>
      <c r="G11" s="14" t="s">
        <v>25</v>
      </c>
      <c r="H11" s="15">
        <f>SUM(H10:H10)</f>
        <v>762.0133199999999</v>
      </c>
      <c r="I11" s="14"/>
      <c r="J11" s="15"/>
      <c r="K11" s="15"/>
      <c r="L11" s="15">
        <f>SUM(L10)</f>
        <v>762.0133199999999</v>
      </c>
      <c r="M11" s="15"/>
      <c r="N11" s="15">
        <f>SUM(N10:N10)</f>
        <v>0</v>
      </c>
    </row>
    <row r="12" spans="1:14" ht="12.75">
      <c r="A12" s="5"/>
      <c r="B12" s="7"/>
      <c r="C12" s="7"/>
      <c r="D12" s="7"/>
      <c r="E12" s="7"/>
      <c r="F12" s="85"/>
      <c r="G12" s="7"/>
      <c r="H12" s="6"/>
      <c r="I12" s="7"/>
      <c r="J12" s="6"/>
      <c r="K12" s="7"/>
      <c r="L12" s="6"/>
      <c r="M12" s="7"/>
      <c r="N12" s="6"/>
    </row>
    <row r="13" spans="1:14" ht="12.75">
      <c r="A13" s="5"/>
      <c r="B13" s="7"/>
      <c r="C13" s="7"/>
      <c r="D13" s="7"/>
      <c r="E13" s="7"/>
      <c r="F13" s="85"/>
      <c r="G13" s="7"/>
      <c r="H13" s="6"/>
      <c r="I13" s="7"/>
      <c r="J13" s="6"/>
      <c r="K13" s="7"/>
      <c r="L13" s="6"/>
      <c r="M13" s="7"/>
      <c r="N13" s="6"/>
    </row>
    <row r="14" spans="1:14" ht="12.75">
      <c r="A14" s="5"/>
      <c r="B14" s="7"/>
      <c r="C14" s="7"/>
      <c r="D14" s="7"/>
      <c r="E14" s="7"/>
      <c r="F14" s="85"/>
      <c r="G14" s="7"/>
      <c r="H14" s="6"/>
      <c r="I14" s="7"/>
      <c r="J14" s="6"/>
      <c r="K14" s="7"/>
      <c r="L14" s="6"/>
      <c r="M14" s="7"/>
      <c r="N14" s="6"/>
    </row>
    <row r="15" spans="1:14" ht="12.75">
      <c r="A15" s="7"/>
      <c r="B15" s="7"/>
      <c r="C15" s="7"/>
      <c r="D15" s="7"/>
      <c r="E15" s="7"/>
      <c r="F15" s="85"/>
      <c r="G15" s="7"/>
      <c r="H15" s="6"/>
      <c r="I15" s="7"/>
      <c r="J15" s="6"/>
      <c r="K15" s="7"/>
      <c r="L15" s="6"/>
      <c r="M15" s="7"/>
      <c r="N15" s="6"/>
    </row>
    <row r="16" spans="1:14" ht="15.75">
      <c r="A16" s="7"/>
      <c r="B16" s="1" t="s">
        <v>155</v>
      </c>
      <c r="C16" s="99"/>
      <c r="D16" s="99"/>
      <c r="E16" s="100"/>
      <c r="F16" s="101"/>
      <c r="G16" s="102"/>
      <c r="H16" s="18"/>
      <c r="I16" s="7"/>
      <c r="J16" s="6"/>
      <c r="K16" s="7"/>
      <c r="L16" s="6"/>
      <c r="M16" s="7"/>
      <c r="N16" s="6"/>
    </row>
    <row r="17" spans="1:14" ht="15.75">
      <c r="A17" s="7"/>
      <c r="B17" s="1"/>
      <c r="C17" s="17"/>
      <c r="D17" s="17"/>
      <c r="E17" s="17"/>
      <c r="F17" s="90"/>
      <c r="G17" s="17"/>
      <c r="H17" s="18"/>
      <c r="I17" s="7"/>
      <c r="J17" s="6"/>
      <c r="K17" s="7"/>
      <c r="L17" s="6"/>
      <c r="M17" s="7"/>
      <c r="N17" s="6"/>
    </row>
    <row r="18" spans="1:14" ht="15.75">
      <c r="A18" s="7"/>
      <c r="B18" s="1" t="s">
        <v>21</v>
      </c>
      <c r="C18" s="17"/>
      <c r="D18" s="17"/>
      <c r="E18" s="17"/>
      <c r="F18" s="90"/>
      <c r="G18" s="17"/>
      <c r="H18" s="18"/>
      <c r="I18" s="7"/>
      <c r="J18" s="6"/>
      <c r="K18" s="7"/>
      <c r="L18" s="6"/>
      <c r="M18" s="7"/>
      <c r="N18" s="6"/>
    </row>
    <row r="19" spans="1:14" ht="15.75">
      <c r="A19" s="7"/>
      <c r="B19" s="1"/>
      <c r="C19" s="17"/>
      <c r="D19" s="17"/>
      <c r="E19" s="17"/>
      <c r="F19" s="90"/>
      <c r="G19" s="17"/>
      <c r="H19" s="18"/>
      <c r="I19" s="7"/>
      <c r="J19" s="6"/>
      <c r="K19" s="7"/>
      <c r="L19" s="6"/>
      <c r="M19" s="7"/>
      <c r="N19" s="6"/>
    </row>
    <row r="20" spans="1:14" ht="12.75">
      <c r="A20" s="7"/>
      <c r="B20" s="3" t="s">
        <v>22</v>
      </c>
      <c r="C20" s="7"/>
      <c r="D20" s="7"/>
      <c r="E20" s="7"/>
      <c r="F20" s="85"/>
      <c r="G20" s="7"/>
      <c r="H20" s="6"/>
      <c r="I20" s="7"/>
      <c r="J20" s="6"/>
      <c r="K20" s="7"/>
      <c r="L20" s="6"/>
      <c r="M20" s="7"/>
      <c r="N20" s="6"/>
    </row>
    <row r="21" spans="1:14" ht="12.75">
      <c r="A21" s="7"/>
      <c r="B21" s="3" t="s">
        <v>23</v>
      </c>
      <c r="C21" s="7"/>
      <c r="D21" s="7"/>
      <c r="E21" s="7"/>
      <c r="F21" s="85"/>
      <c r="G21" s="7"/>
      <c r="H21" s="6"/>
      <c r="I21" s="7"/>
      <c r="J21" s="6"/>
      <c r="K21" s="7"/>
      <c r="L21" s="7"/>
      <c r="M21" s="7"/>
      <c r="N21" s="6"/>
    </row>
    <row r="22" spans="1:14" ht="12.75">
      <c r="A22" s="7"/>
      <c r="B22" s="3" t="s">
        <v>24</v>
      </c>
      <c r="C22" s="7"/>
      <c r="D22" s="7"/>
      <c r="E22" s="7"/>
      <c r="F22" s="85"/>
      <c r="G22" s="7"/>
      <c r="H22" s="6"/>
      <c r="I22" s="7"/>
      <c r="J22" s="6"/>
      <c r="K22" s="7"/>
      <c r="L22" s="7"/>
      <c r="M22" s="7"/>
      <c r="N22" s="6"/>
    </row>
    <row r="23" spans="1:14" ht="12.75">
      <c r="A23" s="7"/>
      <c r="B23" s="3"/>
      <c r="C23" s="7"/>
      <c r="D23" s="7"/>
      <c r="E23" s="7"/>
      <c r="F23" s="85"/>
      <c r="G23" s="7"/>
      <c r="H23" s="6"/>
      <c r="I23" s="7"/>
      <c r="J23" s="6"/>
      <c r="K23" s="7"/>
      <c r="L23" s="7"/>
      <c r="M23" s="7"/>
      <c r="N23" s="6"/>
    </row>
    <row r="24" spans="1:14" ht="12.75">
      <c r="A24" s="7"/>
      <c r="B24" s="3"/>
      <c r="C24" s="7"/>
      <c r="D24" s="7"/>
      <c r="E24" s="7"/>
      <c r="F24" s="85"/>
      <c r="G24" s="7"/>
      <c r="H24" s="6"/>
      <c r="I24" s="7"/>
      <c r="J24" s="6"/>
      <c r="K24" s="7"/>
      <c r="L24" s="7"/>
      <c r="M24" s="7"/>
      <c r="N24" s="6"/>
    </row>
    <row r="25" spans="1:14" ht="12.75">
      <c r="A25" s="7"/>
      <c r="B25" s="3"/>
      <c r="C25" s="7"/>
      <c r="D25" s="7"/>
      <c r="E25" s="7"/>
      <c r="F25" s="85"/>
      <c r="G25" s="7"/>
      <c r="H25" s="6"/>
      <c r="I25" s="7"/>
      <c r="J25" s="6"/>
      <c r="K25" s="7"/>
      <c r="L25" s="7"/>
      <c r="M25" s="7"/>
      <c r="N25" s="6"/>
    </row>
    <row r="26" spans="1:14" ht="12.75">
      <c r="A26" s="7"/>
      <c r="B26" s="3"/>
      <c r="C26" s="7"/>
      <c r="D26" s="7"/>
      <c r="E26" s="7"/>
      <c r="F26" s="85"/>
      <c r="G26" s="7"/>
      <c r="H26" s="6"/>
      <c r="I26" s="7"/>
      <c r="J26" s="6"/>
      <c r="K26" s="7"/>
      <c r="L26" s="7"/>
      <c r="M26" s="7"/>
      <c r="N26" s="6"/>
    </row>
    <row r="27" spans="1:14" ht="12.75">
      <c r="A27" s="7"/>
      <c r="B27" s="3"/>
      <c r="C27" s="7"/>
      <c r="D27" s="7"/>
      <c r="E27" s="7"/>
      <c r="F27" s="85"/>
      <c r="G27" s="7"/>
      <c r="H27" s="6"/>
      <c r="I27" s="7"/>
      <c r="J27" s="6"/>
      <c r="K27" s="7"/>
      <c r="L27" s="7"/>
      <c r="M27" s="7"/>
      <c r="N27" s="6"/>
    </row>
    <row r="28" spans="1:14" ht="12.75">
      <c r="A28" s="7"/>
      <c r="B28" s="3"/>
      <c r="C28" s="7"/>
      <c r="D28" s="7"/>
      <c r="E28" s="7"/>
      <c r="F28" s="85"/>
      <c r="G28" s="7"/>
      <c r="H28" s="6"/>
      <c r="I28" s="7"/>
      <c r="J28" s="6"/>
      <c r="K28" s="7"/>
      <c r="L28" s="7"/>
      <c r="M28" s="7"/>
      <c r="N28" s="6"/>
    </row>
    <row r="29" spans="1:14" ht="12.75">
      <c r="A29" s="7"/>
      <c r="B29" s="3"/>
      <c r="C29" s="7"/>
      <c r="D29" s="7"/>
      <c r="E29" s="7"/>
      <c r="F29" s="85"/>
      <c r="G29" s="7"/>
      <c r="H29" s="6"/>
      <c r="I29" s="7"/>
      <c r="J29" s="6"/>
      <c r="K29" s="7"/>
      <c r="L29" s="7"/>
      <c r="M29" s="7"/>
      <c r="N29" s="6"/>
    </row>
    <row r="30" spans="1:14" ht="12.75">
      <c r="A30" s="7"/>
      <c r="B30" s="3"/>
      <c r="C30" s="7"/>
      <c r="D30" s="7"/>
      <c r="E30" s="7"/>
      <c r="F30" s="85"/>
      <c r="G30" s="7"/>
      <c r="H30" s="6"/>
      <c r="I30" s="7"/>
      <c r="J30" s="6"/>
      <c r="K30" s="7"/>
      <c r="L30" s="7"/>
      <c r="M30" s="7"/>
      <c r="N30" s="6"/>
    </row>
    <row r="31" spans="1:14" ht="12.75">
      <c r="A31" s="7"/>
      <c r="B31" s="3"/>
      <c r="C31" s="7"/>
      <c r="D31" s="7"/>
      <c r="E31" s="7"/>
      <c r="F31" s="85"/>
      <c r="G31" s="7"/>
      <c r="H31" s="6"/>
      <c r="I31" s="7"/>
      <c r="J31" s="6"/>
      <c r="K31" s="7"/>
      <c r="L31" s="7"/>
      <c r="M31" s="7"/>
      <c r="N31" s="6"/>
    </row>
    <row r="32" spans="1:14" ht="12.75">
      <c r="A32" s="7"/>
      <c r="B32" s="3"/>
      <c r="C32" s="7"/>
      <c r="D32" s="7"/>
      <c r="E32" s="7"/>
      <c r="F32" s="85"/>
      <c r="G32" s="7"/>
      <c r="H32" s="6"/>
      <c r="I32" s="7"/>
      <c r="J32" s="6"/>
      <c r="K32" s="7"/>
      <c r="L32" s="7"/>
      <c r="M32" s="7"/>
      <c r="N32" s="6"/>
    </row>
    <row r="33" spans="1:14" ht="12.75">
      <c r="A33" s="7"/>
      <c r="B33" s="3"/>
      <c r="C33" s="7"/>
      <c r="D33" s="7"/>
      <c r="E33" s="7"/>
      <c r="F33" s="85"/>
      <c r="G33" s="7"/>
      <c r="H33" s="6"/>
      <c r="I33" s="7"/>
      <c r="J33" s="6"/>
      <c r="K33" s="7"/>
      <c r="L33" s="7"/>
      <c r="M33" s="7"/>
      <c r="N33" s="6"/>
    </row>
    <row r="34" spans="1:14" ht="12.75">
      <c r="A34" s="7"/>
      <c r="B34" s="3"/>
      <c r="C34" s="7"/>
      <c r="D34" s="7"/>
      <c r="E34" s="7"/>
      <c r="F34" s="85"/>
      <c r="G34" s="7"/>
      <c r="H34" s="6"/>
      <c r="I34" s="7"/>
      <c r="J34" s="6"/>
      <c r="K34" s="7"/>
      <c r="L34" s="7"/>
      <c r="M34" s="7"/>
      <c r="N34" s="6"/>
    </row>
    <row r="35" spans="1:14" ht="12.75">
      <c r="A35" s="7"/>
      <c r="B35" s="3"/>
      <c r="C35" s="7"/>
      <c r="D35" s="7"/>
      <c r="E35" s="7"/>
      <c r="F35" s="85"/>
      <c r="G35" s="7"/>
      <c r="H35" s="6"/>
      <c r="I35" s="7"/>
      <c r="J35" s="6"/>
      <c r="K35" s="7"/>
      <c r="L35" s="7"/>
      <c r="M35" s="7"/>
      <c r="N35" s="6"/>
    </row>
    <row r="36" spans="1:14" ht="12.75">
      <c r="A36" s="7"/>
      <c r="B36" s="3"/>
      <c r="C36" s="7"/>
      <c r="D36" s="7"/>
      <c r="E36" s="7"/>
      <c r="F36" s="85"/>
      <c r="G36" s="7"/>
      <c r="H36" s="6"/>
      <c r="I36" s="7"/>
      <c r="J36" s="6"/>
      <c r="K36" s="7"/>
      <c r="L36" s="7"/>
      <c r="M36" s="7"/>
      <c r="N36" s="6"/>
    </row>
    <row r="37" spans="1:14" ht="12.75">
      <c r="A37" s="7"/>
      <c r="B37" s="3"/>
      <c r="C37" s="7"/>
      <c r="D37" s="7"/>
      <c r="E37" s="7"/>
      <c r="F37" s="85"/>
      <c r="G37" s="7"/>
      <c r="H37" s="6"/>
      <c r="I37" s="7"/>
      <c r="J37" s="6"/>
      <c r="K37" s="7"/>
      <c r="L37" s="7"/>
      <c r="M37" s="7"/>
      <c r="N37" s="6"/>
    </row>
    <row r="38" spans="1:14" ht="12.75">
      <c r="A38" s="7"/>
      <c r="B38" s="3"/>
      <c r="C38" s="7"/>
      <c r="D38" s="7"/>
      <c r="E38" s="7"/>
      <c r="F38" s="85"/>
      <c r="G38" s="7"/>
      <c r="H38" s="6"/>
      <c r="I38" s="7"/>
      <c r="J38" s="6"/>
      <c r="K38" s="7"/>
      <c r="L38" s="7"/>
      <c r="M38" s="7"/>
      <c r="N38" s="6"/>
    </row>
    <row r="39" spans="1:14" ht="12.75">
      <c r="A39" s="7"/>
      <c r="B39" s="3"/>
      <c r="C39" s="7"/>
      <c r="D39" s="7"/>
      <c r="E39" s="7"/>
      <c r="F39" s="85"/>
      <c r="G39" s="7"/>
      <c r="H39" s="6"/>
      <c r="I39" s="7"/>
      <c r="J39" s="6"/>
      <c r="K39" s="7"/>
      <c r="L39" s="7"/>
      <c r="M39" s="7"/>
      <c r="N39" s="6"/>
    </row>
    <row r="40" spans="1:14" ht="12.75">
      <c r="A40" s="7"/>
      <c r="B40" s="3"/>
      <c r="C40" s="7"/>
      <c r="D40" s="7"/>
      <c r="E40" s="7"/>
      <c r="F40" s="85"/>
      <c r="G40" s="7"/>
      <c r="H40" s="6"/>
      <c r="I40" s="7"/>
      <c r="J40" s="6"/>
      <c r="K40" s="7"/>
      <c r="L40" s="7"/>
      <c r="M40" s="7"/>
      <c r="N40" s="6"/>
    </row>
    <row r="41" spans="1:14" ht="15">
      <c r="A41" s="17"/>
      <c r="B41" s="121" t="s">
        <v>96</v>
      </c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</row>
    <row r="42" spans="1:14" ht="15.75">
      <c r="A42" s="17"/>
      <c r="B42" s="122" t="s">
        <v>97</v>
      </c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</row>
    <row r="43" spans="1:14" ht="15">
      <c r="A43" s="17"/>
      <c r="B43" s="121" t="s">
        <v>98</v>
      </c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</row>
    <row r="44" spans="1:14" ht="15">
      <c r="A44" s="17"/>
      <c r="B44" s="121" t="s">
        <v>180</v>
      </c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</row>
    <row r="45" spans="1:14" ht="15">
      <c r="A45" s="17"/>
      <c r="B45" s="121" t="s">
        <v>99</v>
      </c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</row>
    <row r="46" spans="1:14" ht="12.75">
      <c r="A46" s="7"/>
      <c r="B46" s="7"/>
      <c r="C46" s="7"/>
      <c r="D46" s="7"/>
      <c r="E46" s="7"/>
      <c r="F46" s="85"/>
      <c r="G46" s="7"/>
      <c r="H46" s="6"/>
      <c r="I46" s="7"/>
      <c r="J46" s="6"/>
      <c r="K46" s="7"/>
      <c r="L46" s="6"/>
      <c r="M46" s="7"/>
      <c r="N46" s="6"/>
    </row>
    <row r="47" spans="1:14" ht="12.75">
      <c r="A47" s="123" t="s">
        <v>0</v>
      </c>
      <c r="B47" s="123" t="s">
        <v>2</v>
      </c>
      <c r="C47" s="123" t="s">
        <v>92</v>
      </c>
      <c r="D47" s="123" t="s">
        <v>90</v>
      </c>
      <c r="E47" s="123" t="s">
        <v>93</v>
      </c>
      <c r="F47" s="118" t="s">
        <v>103</v>
      </c>
      <c r="G47" s="112" t="s">
        <v>5</v>
      </c>
      <c r="H47" s="114"/>
      <c r="I47" s="112" t="s">
        <v>6</v>
      </c>
      <c r="J47" s="114"/>
      <c r="K47" s="112" t="s">
        <v>7</v>
      </c>
      <c r="L47" s="114"/>
      <c r="M47" s="112" t="s">
        <v>5</v>
      </c>
      <c r="N47" s="114"/>
    </row>
    <row r="48" spans="1:14" ht="12.75">
      <c r="A48" s="124"/>
      <c r="B48" s="124"/>
      <c r="C48" s="124"/>
      <c r="D48" s="124"/>
      <c r="E48" s="124"/>
      <c r="F48" s="119"/>
      <c r="G48" s="115" t="s">
        <v>165</v>
      </c>
      <c r="H48" s="117"/>
      <c r="I48" s="115"/>
      <c r="J48" s="117"/>
      <c r="K48" s="115"/>
      <c r="L48" s="117"/>
      <c r="M48" s="115" t="s">
        <v>181</v>
      </c>
      <c r="N48" s="117"/>
    </row>
    <row r="49" spans="1:14" ht="25.5">
      <c r="A49" s="125"/>
      <c r="B49" s="125"/>
      <c r="C49" s="125"/>
      <c r="D49" s="125"/>
      <c r="E49" s="125"/>
      <c r="F49" s="120"/>
      <c r="G49" s="11" t="s">
        <v>8</v>
      </c>
      <c r="H49" s="13" t="s">
        <v>10</v>
      </c>
      <c r="I49" s="11" t="s">
        <v>8</v>
      </c>
      <c r="J49" s="13" t="s">
        <v>10</v>
      </c>
      <c r="K49" s="11" t="s">
        <v>8</v>
      </c>
      <c r="L49" s="13" t="s">
        <v>10</v>
      </c>
      <c r="M49" s="11" t="s">
        <v>11</v>
      </c>
      <c r="N49" s="13" t="s">
        <v>10</v>
      </c>
    </row>
    <row r="50" spans="1:14" ht="12.75">
      <c r="A50" s="11">
        <v>1</v>
      </c>
      <c r="B50" s="11" t="s">
        <v>39</v>
      </c>
      <c r="C50" s="11" t="s">
        <v>27</v>
      </c>
      <c r="D50" s="65" t="s">
        <v>106</v>
      </c>
      <c r="E50" s="11"/>
      <c r="F50" s="88">
        <v>22.4766</v>
      </c>
      <c r="G50" s="65">
        <v>90</v>
      </c>
      <c r="H50" s="67">
        <f aca="true" t="shared" si="0" ref="H50:H65">G50*F50</f>
        <v>2022.894</v>
      </c>
      <c r="I50" s="65">
        <v>180</v>
      </c>
      <c r="J50" s="67">
        <f>I50*F50</f>
        <v>4045.788</v>
      </c>
      <c r="K50" s="65">
        <v>180</v>
      </c>
      <c r="L50" s="67">
        <f>K50*F50</f>
        <v>4045.788</v>
      </c>
      <c r="M50" s="65">
        <f aca="true" t="shared" si="1" ref="M50:M66">G50+I50-K50</f>
        <v>90</v>
      </c>
      <c r="N50" s="68">
        <f>M50*F50</f>
        <v>2022.894</v>
      </c>
    </row>
    <row r="51" spans="1:14" ht="12.75">
      <c r="A51" s="11">
        <v>2</v>
      </c>
      <c r="B51" s="11" t="s">
        <v>120</v>
      </c>
      <c r="C51" s="11" t="s">
        <v>27</v>
      </c>
      <c r="D51" s="65">
        <v>406506</v>
      </c>
      <c r="E51" s="11"/>
      <c r="F51" s="88">
        <v>0.45903</v>
      </c>
      <c r="G51" s="65">
        <v>345</v>
      </c>
      <c r="H51" s="67">
        <f t="shared" si="0"/>
        <v>158.36535</v>
      </c>
      <c r="I51" s="65"/>
      <c r="J51" s="67"/>
      <c r="K51" s="65">
        <v>45</v>
      </c>
      <c r="L51" s="67">
        <f aca="true" t="shared" si="2" ref="L51:L66">K51*F51</f>
        <v>20.65635</v>
      </c>
      <c r="M51" s="65">
        <f t="shared" si="1"/>
        <v>300</v>
      </c>
      <c r="N51" s="68">
        <f aca="true" t="shared" si="3" ref="N51:N66">M51*F51</f>
        <v>137.709</v>
      </c>
    </row>
    <row r="52" spans="1:14" ht="25.5">
      <c r="A52" s="11">
        <v>3</v>
      </c>
      <c r="B52" s="11" t="s">
        <v>150</v>
      </c>
      <c r="C52" s="11" t="s">
        <v>33</v>
      </c>
      <c r="D52" s="65" t="s">
        <v>151</v>
      </c>
      <c r="E52" s="11"/>
      <c r="F52" s="88">
        <v>85.91</v>
      </c>
      <c r="G52" s="65">
        <v>16</v>
      </c>
      <c r="H52" s="67">
        <f t="shared" si="0"/>
        <v>1374.56</v>
      </c>
      <c r="I52" s="65"/>
      <c r="J52" s="67"/>
      <c r="K52" s="65">
        <v>1</v>
      </c>
      <c r="L52" s="67">
        <f t="shared" si="2"/>
        <v>85.91</v>
      </c>
      <c r="M52" s="65">
        <f t="shared" si="1"/>
        <v>15</v>
      </c>
      <c r="N52" s="68">
        <f t="shared" si="3"/>
        <v>1288.6499999999999</v>
      </c>
    </row>
    <row r="53" spans="1:14" ht="12.75">
      <c r="A53" s="11">
        <v>4</v>
      </c>
      <c r="B53" s="11" t="s">
        <v>154</v>
      </c>
      <c r="C53" s="11" t="s">
        <v>31</v>
      </c>
      <c r="D53" s="65" t="s">
        <v>159</v>
      </c>
      <c r="E53" s="11"/>
      <c r="F53" s="88">
        <v>0.8336</v>
      </c>
      <c r="G53" s="65">
        <v>450</v>
      </c>
      <c r="H53" s="67">
        <f t="shared" si="0"/>
        <v>375.12</v>
      </c>
      <c r="I53" s="65">
        <v>1000</v>
      </c>
      <c r="J53" s="67">
        <f aca="true" t="shared" si="4" ref="J53:J66">I53*F53</f>
        <v>833.6</v>
      </c>
      <c r="K53" s="65">
        <v>40</v>
      </c>
      <c r="L53" s="67">
        <f t="shared" si="2"/>
        <v>33.344</v>
      </c>
      <c r="M53" s="65">
        <f t="shared" si="1"/>
        <v>1410</v>
      </c>
      <c r="N53" s="68">
        <f t="shared" si="3"/>
        <v>1175.376</v>
      </c>
    </row>
    <row r="54" spans="1:14" ht="12.75">
      <c r="A54" s="11">
        <v>5</v>
      </c>
      <c r="B54" s="11" t="s">
        <v>157</v>
      </c>
      <c r="C54" s="11" t="s">
        <v>27</v>
      </c>
      <c r="D54" s="65" t="s">
        <v>158</v>
      </c>
      <c r="E54" s="11"/>
      <c r="F54" s="88">
        <v>1.2796</v>
      </c>
      <c r="G54" s="65">
        <v>370</v>
      </c>
      <c r="H54" s="67">
        <f t="shared" si="0"/>
        <v>473.452</v>
      </c>
      <c r="I54" s="65"/>
      <c r="J54" s="67"/>
      <c r="K54" s="65">
        <v>165</v>
      </c>
      <c r="L54" s="67">
        <f t="shared" si="2"/>
        <v>211.13400000000001</v>
      </c>
      <c r="M54" s="65">
        <f t="shared" si="1"/>
        <v>205</v>
      </c>
      <c r="N54" s="68">
        <f t="shared" si="3"/>
        <v>262.31800000000004</v>
      </c>
    </row>
    <row r="55" spans="1:14" ht="12.75">
      <c r="A55" s="11">
        <v>6</v>
      </c>
      <c r="B55" s="11" t="s">
        <v>154</v>
      </c>
      <c r="C55" s="11" t="s">
        <v>31</v>
      </c>
      <c r="D55" s="65" t="s">
        <v>159</v>
      </c>
      <c r="E55" s="11"/>
      <c r="F55" s="88">
        <v>0.8336</v>
      </c>
      <c r="G55" s="65">
        <v>1060</v>
      </c>
      <c r="H55" s="67">
        <f t="shared" si="0"/>
        <v>883.616</v>
      </c>
      <c r="I55" s="65"/>
      <c r="J55" s="67"/>
      <c r="K55" s="65">
        <v>1060</v>
      </c>
      <c r="L55" s="67">
        <f t="shared" si="2"/>
        <v>883.616</v>
      </c>
      <c r="M55" s="65">
        <f t="shared" si="1"/>
        <v>0</v>
      </c>
      <c r="N55" s="68">
        <f t="shared" si="3"/>
        <v>0</v>
      </c>
    </row>
    <row r="56" spans="1:14" ht="12.75">
      <c r="A56" s="11">
        <v>7</v>
      </c>
      <c r="B56" s="11" t="s">
        <v>153</v>
      </c>
      <c r="C56" s="11" t="s">
        <v>27</v>
      </c>
      <c r="D56" s="65" t="s">
        <v>160</v>
      </c>
      <c r="E56" s="11"/>
      <c r="F56" s="88">
        <v>0.4198</v>
      </c>
      <c r="G56" s="65">
        <v>560</v>
      </c>
      <c r="H56" s="67">
        <f t="shared" si="0"/>
        <v>235.088</v>
      </c>
      <c r="I56" s="65"/>
      <c r="J56" s="67"/>
      <c r="K56" s="65">
        <v>560</v>
      </c>
      <c r="L56" s="67">
        <f t="shared" si="2"/>
        <v>235.088</v>
      </c>
      <c r="M56" s="65">
        <f t="shared" si="1"/>
        <v>0</v>
      </c>
      <c r="N56" s="68">
        <f t="shared" si="3"/>
        <v>0</v>
      </c>
    </row>
    <row r="57" spans="1:14" ht="12.75">
      <c r="A57" s="11">
        <v>8</v>
      </c>
      <c r="B57" s="11" t="s">
        <v>153</v>
      </c>
      <c r="C57" s="11" t="s">
        <v>27</v>
      </c>
      <c r="D57" s="65" t="s">
        <v>170</v>
      </c>
      <c r="E57" s="11"/>
      <c r="F57" s="88">
        <v>0.3877</v>
      </c>
      <c r="G57" s="65">
        <v>1000</v>
      </c>
      <c r="H57" s="67">
        <f t="shared" si="0"/>
        <v>387.7</v>
      </c>
      <c r="I57" s="65">
        <v>1000</v>
      </c>
      <c r="J57" s="67">
        <f t="shared" si="4"/>
        <v>387.7</v>
      </c>
      <c r="K57" s="65"/>
      <c r="L57" s="67">
        <f t="shared" si="2"/>
        <v>0</v>
      </c>
      <c r="M57" s="65">
        <f t="shared" si="1"/>
        <v>2000</v>
      </c>
      <c r="N57" s="68">
        <f t="shared" si="3"/>
        <v>775.4</v>
      </c>
    </row>
    <row r="58" spans="1:14" ht="12.75">
      <c r="A58" s="11">
        <v>9</v>
      </c>
      <c r="B58" s="11" t="s">
        <v>161</v>
      </c>
      <c r="C58" s="11" t="s">
        <v>27</v>
      </c>
      <c r="D58" s="65" t="s">
        <v>164</v>
      </c>
      <c r="E58" s="11"/>
      <c r="F58" s="88">
        <v>0.5777</v>
      </c>
      <c r="G58" s="65">
        <v>2000</v>
      </c>
      <c r="H58" s="67">
        <f t="shared" si="0"/>
        <v>1155.4</v>
      </c>
      <c r="I58" s="65"/>
      <c r="J58" s="67"/>
      <c r="K58" s="65">
        <v>1660</v>
      </c>
      <c r="L58" s="67">
        <f t="shared" si="2"/>
        <v>958.982</v>
      </c>
      <c r="M58" s="65">
        <f t="shared" si="1"/>
        <v>340</v>
      </c>
      <c r="N58" s="68">
        <f t="shared" si="3"/>
        <v>196.418</v>
      </c>
    </row>
    <row r="59" spans="1:14" ht="12.75">
      <c r="A59" s="11">
        <v>10</v>
      </c>
      <c r="B59" s="11" t="s">
        <v>161</v>
      </c>
      <c r="C59" s="11" t="s">
        <v>27</v>
      </c>
      <c r="D59" s="65" t="s">
        <v>189</v>
      </c>
      <c r="E59" s="11"/>
      <c r="F59" s="88">
        <v>0.5777</v>
      </c>
      <c r="G59" s="65"/>
      <c r="H59" s="67"/>
      <c r="I59" s="65">
        <v>2000</v>
      </c>
      <c r="J59" s="67">
        <f t="shared" si="4"/>
        <v>1155.4</v>
      </c>
      <c r="K59" s="65"/>
      <c r="L59" s="67">
        <f t="shared" si="2"/>
        <v>0</v>
      </c>
      <c r="M59" s="65">
        <f t="shared" si="1"/>
        <v>2000</v>
      </c>
      <c r="N59" s="68">
        <f t="shared" si="3"/>
        <v>1155.4</v>
      </c>
    </row>
    <row r="60" spans="1:14" ht="12.75">
      <c r="A60" s="11">
        <v>11</v>
      </c>
      <c r="B60" s="11" t="s">
        <v>163</v>
      </c>
      <c r="C60" s="11" t="s">
        <v>27</v>
      </c>
      <c r="D60" s="65">
        <v>50416</v>
      </c>
      <c r="E60" s="11"/>
      <c r="F60" s="88">
        <v>2.554</v>
      </c>
      <c r="G60" s="65">
        <v>270</v>
      </c>
      <c r="H60" s="67">
        <f t="shared" si="0"/>
        <v>689.5799999999999</v>
      </c>
      <c r="I60" s="65">
        <v>450</v>
      </c>
      <c r="J60" s="67">
        <f t="shared" si="4"/>
        <v>1149.3</v>
      </c>
      <c r="K60" s="65">
        <v>480</v>
      </c>
      <c r="L60" s="67">
        <f t="shared" si="2"/>
        <v>1225.9199999999998</v>
      </c>
      <c r="M60" s="65">
        <f t="shared" si="1"/>
        <v>240</v>
      </c>
      <c r="N60" s="68">
        <f t="shared" si="3"/>
        <v>612.9599999999999</v>
      </c>
    </row>
    <row r="61" spans="1:14" ht="12.75">
      <c r="A61" s="11">
        <v>12</v>
      </c>
      <c r="B61" s="11" t="s">
        <v>51</v>
      </c>
      <c r="C61" s="11" t="s">
        <v>33</v>
      </c>
      <c r="D61" s="65">
        <v>142824</v>
      </c>
      <c r="E61" s="11"/>
      <c r="F61" s="88">
        <v>64.46</v>
      </c>
      <c r="G61" s="65">
        <v>30</v>
      </c>
      <c r="H61" s="67">
        <f t="shared" si="0"/>
        <v>1933.7999999999997</v>
      </c>
      <c r="I61" s="65"/>
      <c r="J61" s="67"/>
      <c r="K61" s="65"/>
      <c r="L61" s="67">
        <f t="shared" si="2"/>
        <v>0</v>
      </c>
      <c r="M61" s="65">
        <f t="shared" si="1"/>
        <v>30</v>
      </c>
      <c r="N61" s="68">
        <f t="shared" si="3"/>
        <v>1933.7999999999997</v>
      </c>
    </row>
    <row r="62" spans="1:14" ht="12.75">
      <c r="A62" s="11">
        <v>13</v>
      </c>
      <c r="B62" s="11" t="s">
        <v>168</v>
      </c>
      <c r="C62" s="11" t="s">
        <v>27</v>
      </c>
      <c r="D62" s="65" t="s">
        <v>169</v>
      </c>
      <c r="E62" s="11"/>
      <c r="F62" s="88">
        <v>8.255</v>
      </c>
      <c r="G62" s="65">
        <v>60</v>
      </c>
      <c r="H62" s="67">
        <f t="shared" si="0"/>
        <v>495.30000000000007</v>
      </c>
      <c r="I62" s="65">
        <v>130</v>
      </c>
      <c r="J62" s="67">
        <f t="shared" si="4"/>
        <v>1073.15</v>
      </c>
      <c r="K62" s="65">
        <v>90</v>
      </c>
      <c r="L62" s="67">
        <f t="shared" si="2"/>
        <v>742.95</v>
      </c>
      <c r="M62" s="65">
        <f t="shared" si="1"/>
        <v>100</v>
      </c>
      <c r="N62" s="68">
        <f t="shared" si="3"/>
        <v>825.5000000000001</v>
      </c>
    </row>
    <row r="63" spans="1:14" ht="12.75">
      <c r="A63" s="11">
        <v>14</v>
      </c>
      <c r="B63" s="11" t="s">
        <v>172</v>
      </c>
      <c r="C63" s="11" t="s">
        <v>27</v>
      </c>
      <c r="D63" s="65" t="s">
        <v>171</v>
      </c>
      <c r="E63" s="11"/>
      <c r="F63" s="88">
        <v>0.73303</v>
      </c>
      <c r="G63" s="65">
        <v>1000</v>
      </c>
      <c r="H63" s="67">
        <f t="shared" si="0"/>
        <v>733.03</v>
      </c>
      <c r="I63" s="65"/>
      <c r="J63" s="67"/>
      <c r="K63" s="65"/>
      <c r="L63" s="67">
        <f t="shared" si="2"/>
        <v>0</v>
      </c>
      <c r="M63" s="65">
        <f t="shared" si="1"/>
        <v>1000</v>
      </c>
      <c r="N63" s="68">
        <f t="shared" si="3"/>
        <v>733.03</v>
      </c>
    </row>
    <row r="64" spans="1:14" ht="12.75">
      <c r="A64" s="11">
        <v>15</v>
      </c>
      <c r="B64" s="11" t="s">
        <v>173</v>
      </c>
      <c r="C64" s="11" t="s">
        <v>162</v>
      </c>
      <c r="D64" s="65">
        <v>51215</v>
      </c>
      <c r="E64" s="11"/>
      <c r="F64" s="88">
        <v>3.1819</v>
      </c>
      <c r="G64" s="65">
        <v>900</v>
      </c>
      <c r="H64" s="67">
        <f t="shared" si="0"/>
        <v>2863.71</v>
      </c>
      <c r="I64" s="65">
        <v>900</v>
      </c>
      <c r="J64" s="67">
        <f t="shared" si="4"/>
        <v>2863.71</v>
      </c>
      <c r="K64" s="65">
        <v>1600</v>
      </c>
      <c r="L64" s="67">
        <f t="shared" si="2"/>
        <v>5091.04</v>
      </c>
      <c r="M64" s="65">
        <f t="shared" si="1"/>
        <v>200</v>
      </c>
      <c r="N64" s="68">
        <f t="shared" si="3"/>
        <v>636.38</v>
      </c>
    </row>
    <row r="65" spans="1:14" ht="12.75">
      <c r="A65" s="11">
        <v>16</v>
      </c>
      <c r="B65" s="11" t="s">
        <v>177</v>
      </c>
      <c r="C65" s="11" t="s">
        <v>33</v>
      </c>
      <c r="D65" s="65" t="s">
        <v>178</v>
      </c>
      <c r="E65" s="11"/>
      <c r="F65" s="104">
        <v>101.65</v>
      </c>
      <c r="G65" s="65">
        <v>30</v>
      </c>
      <c r="H65" s="67">
        <f t="shared" si="0"/>
        <v>3049.5</v>
      </c>
      <c r="I65" s="65"/>
      <c r="J65" s="67"/>
      <c r="K65" s="65">
        <v>30</v>
      </c>
      <c r="L65" s="67">
        <f t="shared" si="2"/>
        <v>3049.5</v>
      </c>
      <c r="M65" s="65">
        <f t="shared" si="1"/>
        <v>0</v>
      </c>
      <c r="N65" s="68">
        <f t="shared" si="3"/>
        <v>0</v>
      </c>
    </row>
    <row r="66" spans="1:14" ht="12.75">
      <c r="A66" s="11">
        <v>17</v>
      </c>
      <c r="B66" s="11" t="s">
        <v>45</v>
      </c>
      <c r="C66" s="11" t="s">
        <v>31</v>
      </c>
      <c r="D66" s="65" t="s">
        <v>190</v>
      </c>
      <c r="E66" s="11"/>
      <c r="F66" s="104">
        <v>6.6174</v>
      </c>
      <c r="G66" s="65"/>
      <c r="H66" s="67"/>
      <c r="I66" s="65">
        <v>690</v>
      </c>
      <c r="J66" s="67">
        <f t="shared" si="4"/>
        <v>4566.006</v>
      </c>
      <c r="K66" s="65">
        <v>245</v>
      </c>
      <c r="L66" s="67">
        <f t="shared" si="2"/>
        <v>1621.263</v>
      </c>
      <c r="M66" s="65">
        <f t="shared" si="1"/>
        <v>445</v>
      </c>
      <c r="N66" s="68">
        <f t="shared" si="3"/>
        <v>2944.743</v>
      </c>
    </row>
    <row r="67" spans="1:14" ht="13.5" customHeight="1">
      <c r="A67" s="11"/>
      <c r="B67" s="11"/>
      <c r="C67" s="14"/>
      <c r="D67" s="14"/>
      <c r="E67" s="14"/>
      <c r="F67" s="89"/>
      <c r="G67" s="69"/>
      <c r="H67" s="70">
        <f>SUM(H50:H65)</f>
        <v>16831.11535</v>
      </c>
      <c r="I67" s="69"/>
      <c r="J67" s="70">
        <v>16074.66</v>
      </c>
      <c r="K67" s="69"/>
      <c r="L67" s="70">
        <f>SUM(L50:L66)</f>
        <v>18205.19135</v>
      </c>
      <c r="M67" s="65"/>
      <c r="N67" s="71">
        <f>SUM(N50:N66)</f>
        <v>14700.578</v>
      </c>
    </row>
    <row r="68" spans="1:14" ht="13.5" customHeight="1">
      <c r="A68" s="5"/>
      <c r="B68" s="5"/>
      <c r="C68" s="53"/>
      <c r="D68" s="53"/>
      <c r="E68" s="53"/>
      <c r="F68" s="92"/>
      <c r="G68" s="79"/>
      <c r="H68" s="80"/>
      <c r="I68" s="79"/>
      <c r="J68" s="80"/>
      <c r="K68" s="79"/>
      <c r="L68" s="80"/>
      <c r="M68" s="81"/>
      <c r="N68" s="82"/>
    </row>
    <row r="69" spans="1:14" ht="13.5" customHeight="1">
      <c r="A69" s="5"/>
      <c r="B69" s="5"/>
      <c r="C69" s="53"/>
      <c r="D69" s="53"/>
      <c r="E69" s="53"/>
      <c r="F69" s="92"/>
      <c r="G69" s="79"/>
      <c r="H69" s="80"/>
      <c r="I69" s="79"/>
      <c r="J69" s="80"/>
      <c r="K69" s="79"/>
      <c r="L69" s="80"/>
      <c r="M69" s="81"/>
      <c r="N69" s="82"/>
    </row>
    <row r="70" spans="1:14" ht="13.5" customHeight="1">
      <c r="A70" s="5"/>
      <c r="B70" s="5"/>
      <c r="C70" s="53"/>
      <c r="D70" s="53"/>
      <c r="E70" s="53"/>
      <c r="F70" s="92"/>
      <c r="G70" s="79"/>
      <c r="H70" s="80"/>
      <c r="I70" s="79"/>
      <c r="J70" s="80"/>
      <c r="K70" s="79"/>
      <c r="L70" s="80"/>
      <c r="M70" s="81"/>
      <c r="N70" s="82"/>
    </row>
    <row r="71" spans="1:14" ht="12.75">
      <c r="A71" s="5"/>
      <c r="B71" s="5"/>
      <c r="C71" s="53"/>
      <c r="D71" s="53"/>
      <c r="E71" s="53"/>
      <c r="F71" s="92"/>
      <c r="G71" s="79"/>
      <c r="H71" s="80"/>
      <c r="I71" s="79"/>
      <c r="J71" s="80"/>
      <c r="K71" s="79"/>
      <c r="L71" s="80"/>
      <c r="M71" s="81"/>
      <c r="N71" s="82"/>
    </row>
    <row r="72" spans="1:14" ht="15.75">
      <c r="A72" s="17"/>
      <c r="B72" s="1" t="s">
        <v>155</v>
      </c>
      <c r="C72" s="99"/>
      <c r="D72" s="99"/>
      <c r="E72" s="100"/>
      <c r="F72" s="101"/>
      <c r="G72" s="102"/>
      <c r="H72" s="18"/>
      <c r="I72" s="17"/>
      <c r="J72" s="6"/>
      <c r="K72" s="7"/>
      <c r="L72" s="6"/>
      <c r="M72" s="7"/>
      <c r="N72" s="6"/>
    </row>
    <row r="73" spans="1:14" ht="15.75">
      <c r="A73" s="17"/>
      <c r="B73" s="1"/>
      <c r="C73" s="99"/>
      <c r="D73" s="99"/>
      <c r="E73" s="100"/>
      <c r="F73" s="101"/>
      <c r="G73" s="102"/>
      <c r="H73" s="18"/>
      <c r="I73" s="17"/>
      <c r="J73" s="6"/>
      <c r="K73" s="7"/>
      <c r="L73" s="6"/>
      <c r="M73" s="7"/>
      <c r="N73" s="6"/>
    </row>
    <row r="74" spans="1:14" ht="15.75">
      <c r="A74" s="17"/>
      <c r="B74" s="1" t="s">
        <v>21</v>
      </c>
      <c r="C74" s="17"/>
      <c r="D74" s="17"/>
      <c r="E74" s="17"/>
      <c r="F74" s="90"/>
      <c r="G74" s="17"/>
      <c r="H74" s="18"/>
      <c r="I74" s="17"/>
      <c r="J74" s="6"/>
      <c r="K74" s="7"/>
      <c r="L74" s="6"/>
      <c r="M74" s="7"/>
      <c r="N74" s="6"/>
    </row>
    <row r="75" spans="1:14" ht="12.75">
      <c r="A75" s="7"/>
      <c r="B75" s="3" t="s">
        <v>22</v>
      </c>
      <c r="C75" s="7"/>
      <c r="D75" s="7"/>
      <c r="E75" s="7"/>
      <c r="F75" s="85"/>
      <c r="G75" s="7"/>
      <c r="H75" s="6"/>
      <c r="I75" s="7"/>
      <c r="J75" s="6"/>
      <c r="K75" s="7"/>
      <c r="L75" s="6"/>
      <c r="M75" s="7"/>
      <c r="N75" s="6"/>
    </row>
    <row r="76" spans="1:14" ht="12.75">
      <c r="A76" s="7"/>
      <c r="B76" s="3" t="s">
        <v>176</v>
      </c>
      <c r="C76" s="7"/>
      <c r="D76" s="7"/>
      <c r="E76" s="7"/>
      <c r="F76" s="85"/>
      <c r="G76" s="7"/>
      <c r="H76" s="6"/>
      <c r="I76" s="7"/>
      <c r="J76" s="6"/>
      <c r="K76" s="7"/>
      <c r="L76" s="7"/>
      <c r="M76" s="7"/>
      <c r="N76" s="6"/>
    </row>
    <row r="77" spans="1:14" ht="12.75">
      <c r="A77" s="7"/>
      <c r="B77" s="3"/>
      <c r="C77" s="7"/>
      <c r="D77" s="7"/>
      <c r="E77" s="7"/>
      <c r="F77" s="85"/>
      <c r="G77" s="7"/>
      <c r="H77" s="6"/>
      <c r="I77" s="7"/>
      <c r="J77" s="6"/>
      <c r="K77" s="7"/>
      <c r="L77" s="7"/>
      <c r="M77" s="7"/>
      <c r="N77" s="6"/>
    </row>
    <row r="78" spans="1:14" ht="12.75">
      <c r="A78" s="7"/>
      <c r="B78" s="3"/>
      <c r="C78" s="7"/>
      <c r="D78" s="7"/>
      <c r="E78" s="7"/>
      <c r="F78" s="85"/>
      <c r="G78" s="7"/>
      <c r="H78" s="6"/>
      <c r="I78" s="7"/>
      <c r="J78" s="6"/>
      <c r="K78" s="7"/>
      <c r="L78" s="7"/>
      <c r="M78" s="7"/>
      <c r="N78" s="6"/>
    </row>
    <row r="79" spans="1:14" ht="12.75">
      <c r="A79" s="7"/>
      <c r="B79" s="3"/>
      <c r="C79" s="7"/>
      <c r="D79" s="7"/>
      <c r="E79" s="7"/>
      <c r="F79" s="85"/>
      <c r="G79" s="7"/>
      <c r="H79" s="6"/>
      <c r="I79" s="7"/>
      <c r="J79" s="6"/>
      <c r="K79" s="7"/>
      <c r="L79" s="7"/>
      <c r="M79" s="7"/>
      <c r="N79" s="6"/>
    </row>
    <row r="80" spans="1:14" ht="12.75">
      <c r="A80" s="7"/>
      <c r="B80" s="3"/>
      <c r="C80" s="7"/>
      <c r="D80" s="7"/>
      <c r="E80" s="7"/>
      <c r="F80" s="85"/>
      <c r="G80" s="7"/>
      <c r="H80" s="6"/>
      <c r="I80" s="7"/>
      <c r="J80" s="6"/>
      <c r="K80" s="7"/>
      <c r="L80" s="7"/>
      <c r="M80" s="7"/>
      <c r="N80" s="6"/>
    </row>
    <row r="81" spans="1:14" ht="15">
      <c r="A81" s="17"/>
      <c r="B81" s="121" t="s">
        <v>96</v>
      </c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</row>
    <row r="82" spans="1:14" ht="15.75">
      <c r="A82" s="17"/>
      <c r="B82" s="122" t="s">
        <v>97</v>
      </c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</row>
    <row r="83" spans="1:14" ht="15">
      <c r="A83" s="17"/>
      <c r="B83" s="121" t="s">
        <v>98</v>
      </c>
      <c r="C83" s="121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</row>
    <row r="84" spans="1:14" ht="15">
      <c r="A84" s="73"/>
      <c r="B84" s="73"/>
      <c r="C84" s="121" t="s">
        <v>182</v>
      </c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</row>
    <row r="85" spans="1:14" ht="15">
      <c r="A85" s="17"/>
      <c r="B85" s="121" t="s">
        <v>101</v>
      </c>
      <c r="C85" s="121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</row>
    <row r="86" spans="1:14" ht="12.75">
      <c r="A86" s="7"/>
      <c r="B86" s="7"/>
      <c r="C86" s="7"/>
      <c r="D86" s="7"/>
      <c r="E86" s="7"/>
      <c r="F86" s="85"/>
      <c r="G86" s="7"/>
      <c r="H86" s="6"/>
      <c r="I86" s="7"/>
      <c r="J86" s="6"/>
      <c r="K86" s="7"/>
      <c r="L86" s="6"/>
      <c r="M86" s="7"/>
      <c r="N86" s="6"/>
    </row>
    <row r="87" spans="1:14" ht="25.5" customHeight="1">
      <c r="A87" s="123" t="s">
        <v>95</v>
      </c>
      <c r="B87" s="123" t="s">
        <v>2</v>
      </c>
      <c r="C87" s="123" t="s">
        <v>92</v>
      </c>
      <c r="D87" s="123" t="s">
        <v>90</v>
      </c>
      <c r="E87" s="123" t="s">
        <v>93</v>
      </c>
      <c r="F87" s="118" t="s">
        <v>103</v>
      </c>
      <c r="G87" s="126" t="s">
        <v>5</v>
      </c>
      <c r="H87" s="126"/>
      <c r="I87" s="108" t="s">
        <v>6</v>
      </c>
      <c r="J87" s="108"/>
      <c r="K87" s="108" t="s">
        <v>7</v>
      </c>
      <c r="L87" s="108"/>
      <c r="M87" s="112" t="s">
        <v>5</v>
      </c>
      <c r="N87" s="114"/>
    </row>
    <row r="88" spans="1:14" ht="25.5" customHeight="1">
      <c r="A88" s="124"/>
      <c r="B88" s="124"/>
      <c r="C88" s="124"/>
      <c r="D88" s="124"/>
      <c r="E88" s="124"/>
      <c r="F88" s="119"/>
      <c r="G88" s="127" t="s">
        <v>165</v>
      </c>
      <c r="H88" s="127"/>
      <c r="I88" s="108"/>
      <c r="J88" s="108"/>
      <c r="K88" s="108"/>
      <c r="L88" s="108"/>
      <c r="M88" s="115" t="s">
        <v>181</v>
      </c>
      <c r="N88" s="117"/>
    </row>
    <row r="89" spans="1:14" ht="25.5">
      <c r="A89" s="125"/>
      <c r="B89" s="125"/>
      <c r="C89" s="125"/>
      <c r="D89" s="125"/>
      <c r="E89" s="125"/>
      <c r="F89" s="120"/>
      <c r="G89" s="59" t="s">
        <v>8</v>
      </c>
      <c r="H89" s="62" t="s">
        <v>10</v>
      </c>
      <c r="I89" s="59" t="s">
        <v>8</v>
      </c>
      <c r="J89" s="62" t="s">
        <v>10</v>
      </c>
      <c r="K89" s="59" t="s">
        <v>8</v>
      </c>
      <c r="L89" s="62" t="s">
        <v>10</v>
      </c>
      <c r="M89" s="59" t="s">
        <v>11</v>
      </c>
      <c r="N89" s="62" t="s">
        <v>10</v>
      </c>
    </row>
    <row r="90" spans="1:14" ht="12.75">
      <c r="A90" s="11">
        <v>1</v>
      </c>
      <c r="B90" s="11" t="s">
        <v>45</v>
      </c>
      <c r="C90" s="11" t="s">
        <v>31</v>
      </c>
      <c r="D90" s="65" t="s">
        <v>175</v>
      </c>
      <c r="E90" s="72"/>
      <c r="F90" s="95">
        <v>8.5878092</v>
      </c>
      <c r="G90" s="72">
        <v>90</v>
      </c>
      <c r="H90" s="67">
        <f>G90*F90</f>
        <v>772.902828</v>
      </c>
      <c r="I90" s="72"/>
      <c r="J90" s="68"/>
      <c r="K90" s="65">
        <v>90</v>
      </c>
      <c r="L90" s="67">
        <f>K90*F90</f>
        <v>772.902828</v>
      </c>
      <c r="M90" s="65">
        <f aca="true" t="shared" si="5" ref="M90:M100">G90+I90-K90</f>
        <v>0</v>
      </c>
      <c r="N90" s="68">
        <f aca="true" t="shared" si="6" ref="N90:N100">M90*F90</f>
        <v>0</v>
      </c>
    </row>
    <row r="91" spans="1:14" ht="12.75">
      <c r="A91" s="11">
        <v>2</v>
      </c>
      <c r="B91" s="11" t="s">
        <v>45</v>
      </c>
      <c r="C91" s="11" t="s">
        <v>31</v>
      </c>
      <c r="D91" s="65" t="s">
        <v>185</v>
      </c>
      <c r="E91" s="72"/>
      <c r="F91" s="95">
        <v>7.8393088</v>
      </c>
      <c r="G91" s="72"/>
      <c r="H91" s="67"/>
      <c r="I91" s="72">
        <v>300</v>
      </c>
      <c r="J91" s="68">
        <f>I91*F91</f>
        <v>2351.79264</v>
      </c>
      <c r="K91" s="65">
        <v>300</v>
      </c>
      <c r="L91" s="67">
        <f aca="true" t="shared" si="7" ref="L91:L100">K91*F91</f>
        <v>2351.79264</v>
      </c>
      <c r="M91" s="65">
        <f t="shared" si="5"/>
        <v>0</v>
      </c>
      <c r="N91" s="68">
        <f t="shared" si="6"/>
        <v>0</v>
      </c>
    </row>
    <row r="92" spans="1:14" ht="12.75">
      <c r="A92" s="11">
        <v>3</v>
      </c>
      <c r="B92" s="11" t="s">
        <v>51</v>
      </c>
      <c r="C92" s="11" t="s">
        <v>33</v>
      </c>
      <c r="D92" s="65">
        <v>157063</v>
      </c>
      <c r="E92" s="72"/>
      <c r="F92" s="95">
        <v>127.39898</v>
      </c>
      <c r="G92" s="72">
        <v>25</v>
      </c>
      <c r="H92" s="67">
        <f>G92*F92</f>
        <v>3184.9745</v>
      </c>
      <c r="I92" s="72"/>
      <c r="J92" s="68"/>
      <c r="K92" s="65"/>
      <c r="L92" s="67">
        <f t="shared" si="7"/>
        <v>0</v>
      </c>
      <c r="M92" s="65">
        <f t="shared" si="5"/>
        <v>25</v>
      </c>
      <c r="N92" s="68">
        <f t="shared" si="6"/>
        <v>3184.9745</v>
      </c>
    </row>
    <row r="93" spans="1:14" ht="12.75">
      <c r="A93" s="11">
        <v>4</v>
      </c>
      <c r="B93" s="11" t="s">
        <v>146</v>
      </c>
      <c r="C93" s="11" t="s">
        <v>27</v>
      </c>
      <c r="D93" s="65" t="s">
        <v>156</v>
      </c>
      <c r="E93" s="72"/>
      <c r="F93" s="95">
        <v>15.9691367</v>
      </c>
      <c r="G93" s="72">
        <v>30</v>
      </c>
      <c r="H93" s="67">
        <f>G93*F93</f>
        <v>479.074101</v>
      </c>
      <c r="I93" s="72"/>
      <c r="J93" s="68"/>
      <c r="K93" s="65">
        <v>10</v>
      </c>
      <c r="L93" s="67">
        <f t="shared" si="7"/>
        <v>159.691367</v>
      </c>
      <c r="M93" s="65">
        <f t="shared" si="5"/>
        <v>20</v>
      </c>
      <c r="N93" s="68">
        <f t="shared" si="6"/>
        <v>319.382734</v>
      </c>
    </row>
    <row r="94" spans="1:14" ht="12.75">
      <c r="A94" s="11">
        <v>5</v>
      </c>
      <c r="B94" s="11" t="s">
        <v>146</v>
      </c>
      <c r="C94" s="11" t="s">
        <v>27</v>
      </c>
      <c r="D94" s="65" t="s">
        <v>156</v>
      </c>
      <c r="E94" s="72"/>
      <c r="F94" s="95">
        <v>15.1501636</v>
      </c>
      <c r="G94" s="72"/>
      <c r="H94" s="67"/>
      <c r="I94" s="72">
        <v>30</v>
      </c>
      <c r="J94" s="68">
        <f>I94*F94</f>
        <v>454.504908</v>
      </c>
      <c r="K94" s="65"/>
      <c r="L94" s="67">
        <f t="shared" si="7"/>
        <v>0</v>
      </c>
      <c r="M94" s="65">
        <f t="shared" si="5"/>
        <v>30</v>
      </c>
      <c r="N94" s="68">
        <f t="shared" si="6"/>
        <v>454.504908</v>
      </c>
    </row>
    <row r="95" spans="1:14" ht="12.75">
      <c r="A95" s="11">
        <v>6</v>
      </c>
      <c r="B95" s="11" t="s">
        <v>69</v>
      </c>
      <c r="C95" s="11" t="s">
        <v>27</v>
      </c>
      <c r="D95" s="65" t="s">
        <v>152</v>
      </c>
      <c r="E95" s="72"/>
      <c r="F95" s="95">
        <v>1.7001354</v>
      </c>
      <c r="G95" s="72">
        <v>90</v>
      </c>
      <c r="H95" s="67">
        <f>G95*F95</f>
        <v>153.01218599999999</v>
      </c>
      <c r="I95" s="72"/>
      <c r="J95" s="68"/>
      <c r="K95" s="65">
        <v>90</v>
      </c>
      <c r="L95" s="67">
        <f t="shared" si="7"/>
        <v>153.01218599999999</v>
      </c>
      <c r="M95" s="65">
        <f t="shared" si="5"/>
        <v>0</v>
      </c>
      <c r="N95" s="68">
        <f t="shared" si="6"/>
        <v>0</v>
      </c>
    </row>
    <row r="96" spans="1:14" ht="12.75">
      <c r="A96" s="11">
        <v>7</v>
      </c>
      <c r="B96" s="11" t="s">
        <v>69</v>
      </c>
      <c r="C96" s="11" t="s">
        <v>27</v>
      </c>
      <c r="D96" s="65" t="s">
        <v>187</v>
      </c>
      <c r="E96" s="72"/>
      <c r="F96" s="95">
        <v>1.8617881</v>
      </c>
      <c r="G96" s="72"/>
      <c r="H96" s="67"/>
      <c r="I96" s="72">
        <v>300</v>
      </c>
      <c r="J96" s="68">
        <f>I96*F96</f>
        <v>558.53643</v>
      </c>
      <c r="K96" s="65">
        <v>300</v>
      </c>
      <c r="L96" s="67">
        <f t="shared" si="7"/>
        <v>558.53643</v>
      </c>
      <c r="M96" s="65">
        <f t="shared" si="5"/>
        <v>0</v>
      </c>
      <c r="N96" s="68">
        <f t="shared" si="6"/>
        <v>0</v>
      </c>
    </row>
    <row r="97" spans="1:14" ht="13.5" customHeight="1">
      <c r="A97" s="11">
        <v>8</v>
      </c>
      <c r="B97" s="11" t="s">
        <v>43</v>
      </c>
      <c r="C97" s="11" t="s">
        <v>47</v>
      </c>
      <c r="D97" s="65" t="s">
        <v>174</v>
      </c>
      <c r="E97" s="72"/>
      <c r="F97" s="95">
        <v>65.131861</v>
      </c>
      <c r="G97" s="72"/>
      <c r="H97" s="67"/>
      <c r="I97" s="72">
        <v>60</v>
      </c>
      <c r="J97" s="68">
        <f>I97*F97</f>
        <v>3907.91166</v>
      </c>
      <c r="K97" s="65">
        <v>60</v>
      </c>
      <c r="L97" s="67">
        <f t="shared" si="7"/>
        <v>3907.91166</v>
      </c>
      <c r="M97" s="65">
        <f t="shared" si="5"/>
        <v>0</v>
      </c>
      <c r="N97" s="68">
        <f t="shared" si="6"/>
        <v>0</v>
      </c>
    </row>
    <row r="98" spans="1:14" ht="12.75">
      <c r="A98" s="11">
        <v>9</v>
      </c>
      <c r="B98" s="11" t="s">
        <v>186</v>
      </c>
      <c r="C98" s="11" t="s">
        <v>48</v>
      </c>
      <c r="D98" s="65">
        <v>2750815</v>
      </c>
      <c r="E98" s="72"/>
      <c r="F98" s="95">
        <v>35.193076</v>
      </c>
      <c r="G98" s="72"/>
      <c r="H98" s="67"/>
      <c r="I98" s="72">
        <v>60</v>
      </c>
      <c r="J98" s="68">
        <f>I98*F98</f>
        <v>2111.58456</v>
      </c>
      <c r="K98" s="65">
        <v>60</v>
      </c>
      <c r="L98" s="67">
        <f t="shared" si="7"/>
        <v>2111.58456</v>
      </c>
      <c r="M98" s="65">
        <f t="shared" si="5"/>
        <v>0</v>
      </c>
      <c r="N98" s="68">
        <f t="shared" si="6"/>
        <v>0</v>
      </c>
    </row>
    <row r="99" spans="1:14" ht="12.75">
      <c r="A99" s="11">
        <v>10</v>
      </c>
      <c r="B99" s="11" t="s">
        <v>186</v>
      </c>
      <c r="C99" s="11" t="s">
        <v>48</v>
      </c>
      <c r="D99" s="65">
        <v>2760815</v>
      </c>
      <c r="E99" s="72"/>
      <c r="F99" s="95">
        <v>35.193076</v>
      </c>
      <c r="G99" s="72"/>
      <c r="H99" s="67"/>
      <c r="I99" s="72">
        <v>220</v>
      </c>
      <c r="J99" s="68">
        <f>I99*F99</f>
        <v>7742.47672</v>
      </c>
      <c r="K99" s="65">
        <v>220</v>
      </c>
      <c r="L99" s="67">
        <f t="shared" si="7"/>
        <v>7742.47672</v>
      </c>
      <c r="M99" s="65">
        <f t="shared" si="5"/>
        <v>0</v>
      </c>
      <c r="N99" s="68">
        <f t="shared" si="6"/>
        <v>0</v>
      </c>
    </row>
    <row r="100" spans="1:14" ht="12.75">
      <c r="A100" s="11">
        <v>11</v>
      </c>
      <c r="B100" s="11" t="s">
        <v>57</v>
      </c>
      <c r="C100" s="11" t="s">
        <v>27</v>
      </c>
      <c r="D100" s="65" t="s">
        <v>188</v>
      </c>
      <c r="E100" s="72"/>
      <c r="F100" s="95">
        <v>2.5403073</v>
      </c>
      <c r="G100" s="72"/>
      <c r="H100" s="67"/>
      <c r="I100" s="72">
        <v>480</v>
      </c>
      <c r="J100" s="68">
        <f>I100*F100</f>
        <v>1219.3475039999998</v>
      </c>
      <c r="K100" s="65">
        <v>480</v>
      </c>
      <c r="L100" s="67">
        <f t="shared" si="7"/>
        <v>1219.3475039999998</v>
      </c>
      <c r="M100" s="65">
        <f t="shared" si="5"/>
        <v>0</v>
      </c>
      <c r="N100" s="68">
        <f t="shared" si="6"/>
        <v>0</v>
      </c>
    </row>
    <row r="101" spans="1:14" ht="12.75">
      <c r="A101" s="11"/>
      <c r="B101" s="14" t="s">
        <v>40</v>
      </c>
      <c r="C101" s="14"/>
      <c r="D101" s="69"/>
      <c r="E101" s="69"/>
      <c r="F101" s="96"/>
      <c r="G101" s="69"/>
      <c r="H101" s="70">
        <f>SUM(H90:H95)</f>
        <v>4589.963615</v>
      </c>
      <c r="I101" s="70"/>
      <c r="J101" s="70">
        <f>SUM(J90:J100)</f>
        <v>18346.154422</v>
      </c>
      <c r="K101" s="70"/>
      <c r="L101" s="70">
        <f>SUM(L90:L100)</f>
        <v>18977.255895000002</v>
      </c>
      <c r="M101" s="70"/>
      <c r="N101" s="103">
        <f>SUM(N90:N100)</f>
        <v>3958.862142</v>
      </c>
    </row>
    <row r="102" spans="1:14" ht="12.75">
      <c r="A102" s="5"/>
      <c r="B102" s="53"/>
      <c r="C102" s="53"/>
      <c r="D102" s="79"/>
      <c r="E102" s="79"/>
      <c r="F102" s="97"/>
      <c r="G102" s="79"/>
      <c r="H102" s="80"/>
      <c r="I102" s="80"/>
      <c r="J102" s="80"/>
      <c r="K102" s="80"/>
      <c r="L102" s="80"/>
      <c r="M102" s="80"/>
      <c r="N102" s="80"/>
    </row>
    <row r="103" spans="1:14" ht="12.75">
      <c r="A103" s="5"/>
      <c r="B103" s="53"/>
      <c r="C103" s="53"/>
      <c r="D103" s="53"/>
      <c r="E103" s="53"/>
      <c r="F103" s="92"/>
      <c r="G103" s="53"/>
      <c r="H103" s="55"/>
      <c r="I103" s="53"/>
      <c r="J103" s="55"/>
      <c r="K103" s="53"/>
      <c r="L103" s="55"/>
      <c r="M103" s="53"/>
      <c r="N103" s="57"/>
    </row>
    <row r="104" spans="1:14" ht="15.75">
      <c r="A104" s="17"/>
      <c r="B104" s="1" t="s">
        <v>155</v>
      </c>
      <c r="C104" s="99"/>
      <c r="D104" s="99"/>
      <c r="E104" s="100"/>
      <c r="F104" s="101"/>
      <c r="G104" s="102"/>
      <c r="H104" s="18"/>
      <c r="I104" s="17"/>
      <c r="J104" s="6"/>
      <c r="K104" s="7"/>
      <c r="L104" s="6"/>
      <c r="M104" s="7"/>
      <c r="N104" s="6"/>
    </row>
    <row r="105" spans="1:14" ht="15.75">
      <c r="A105" s="17"/>
      <c r="B105" s="1"/>
      <c r="C105" s="17"/>
      <c r="D105" s="17"/>
      <c r="E105" s="17"/>
      <c r="F105" s="90"/>
      <c r="G105" s="17"/>
      <c r="H105" s="18"/>
      <c r="I105" s="17"/>
      <c r="J105" s="6"/>
      <c r="K105" s="7"/>
      <c r="L105" s="6"/>
      <c r="M105" s="7"/>
      <c r="N105" s="6"/>
    </row>
    <row r="106" spans="1:14" ht="15.75">
      <c r="A106" s="17"/>
      <c r="B106" s="1" t="s">
        <v>21</v>
      </c>
      <c r="C106" s="17"/>
      <c r="D106" s="17"/>
      <c r="E106" s="17"/>
      <c r="F106" s="90"/>
      <c r="G106" s="17"/>
      <c r="H106" s="18"/>
      <c r="I106" s="17"/>
      <c r="J106" s="6"/>
      <c r="K106" s="7"/>
      <c r="L106" s="6"/>
      <c r="M106" s="7"/>
      <c r="N106" s="6"/>
    </row>
    <row r="107" spans="1:14" ht="12.75">
      <c r="A107" s="7"/>
      <c r="B107" s="2"/>
      <c r="C107" s="7"/>
      <c r="D107" s="7"/>
      <c r="E107" s="7"/>
      <c r="F107" s="85"/>
      <c r="G107" s="7"/>
      <c r="H107" s="6"/>
      <c r="I107" s="7"/>
      <c r="J107" s="6"/>
      <c r="K107" s="7"/>
      <c r="L107" s="6"/>
      <c r="M107" s="7"/>
      <c r="N107" s="6"/>
    </row>
    <row r="108" spans="1:14" ht="12.75">
      <c r="A108" s="7"/>
      <c r="B108" s="3" t="s">
        <v>22</v>
      </c>
      <c r="C108" s="7"/>
      <c r="D108" s="7"/>
      <c r="E108" s="7"/>
      <c r="F108" s="85"/>
      <c r="G108" s="7"/>
      <c r="H108" s="6"/>
      <c r="I108" s="7"/>
      <c r="J108" s="6"/>
      <c r="K108" s="7"/>
      <c r="L108" s="6"/>
      <c r="M108" s="7"/>
      <c r="N108" s="6"/>
    </row>
    <row r="109" spans="1:14" ht="12.75">
      <c r="A109" s="7"/>
      <c r="B109" s="3" t="s">
        <v>23</v>
      </c>
      <c r="C109" s="3"/>
      <c r="D109" s="3"/>
      <c r="E109" s="7"/>
      <c r="F109" s="85"/>
      <c r="G109" s="7"/>
      <c r="H109" s="6"/>
      <c r="I109" s="7"/>
      <c r="J109" s="6"/>
      <c r="K109" s="7"/>
      <c r="L109" s="7"/>
      <c r="M109" s="7"/>
      <c r="N109" s="6"/>
    </row>
    <row r="110" spans="1:14" ht="12.75">
      <c r="A110" s="7"/>
      <c r="B110" s="3" t="s">
        <v>24</v>
      </c>
      <c r="C110" s="7"/>
      <c r="D110" s="7"/>
      <c r="E110" s="7"/>
      <c r="F110" s="85"/>
      <c r="G110" s="7"/>
      <c r="H110" s="6"/>
      <c r="I110" s="7"/>
      <c r="J110" s="6"/>
      <c r="K110" s="7"/>
      <c r="L110" s="7"/>
      <c r="M110" s="7"/>
      <c r="N110" s="6"/>
    </row>
    <row r="111" spans="1:14" ht="12.75">
      <c r="A111" s="7"/>
      <c r="B111" s="3"/>
      <c r="C111" s="7"/>
      <c r="D111" s="7"/>
      <c r="E111" s="7"/>
      <c r="F111" s="85"/>
      <c r="G111" s="7"/>
      <c r="H111" s="6"/>
      <c r="I111" s="7"/>
      <c r="J111" s="6"/>
      <c r="K111" s="7"/>
      <c r="L111" s="7"/>
      <c r="M111" s="7"/>
      <c r="N111" s="6"/>
    </row>
    <row r="112" spans="1:14" ht="12.75">
      <c r="A112" s="7"/>
      <c r="B112" s="3"/>
      <c r="C112" s="7"/>
      <c r="D112" s="7"/>
      <c r="E112" s="7"/>
      <c r="F112" s="85"/>
      <c r="G112" s="7"/>
      <c r="H112" s="6"/>
      <c r="I112" s="7"/>
      <c r="J112" s="6"/>
      <c r="K112" s="7"/>
      <c r="L112" s="7"/>
      <c r="M112" s="7"/>
      <c r="N112" s="6"/>
    </row>
    <row r="113" spans="1:14" ht="12.75">
      <c r="A113" s="7"/>
      <c r="B113" s="3"/>
      <c r="C113" s="7"/>
      <c r="D113" s="7"/>
      <c r="E113" s="7"/>
      <c r="F113" s="85"/>
      <c r="G113" s="7"/>
      <c r="H113" s="6"/>
      <c r="I113" s="7"/>
      <c r="J113" s="6"/>
      <c r="K113" s="7"/>
      <c r="L113" s="7"/>
      <c r="M113" s="7"/>
      <c r="N113" s="6"/>
    </row>
    <row r="114" spans="1:14" ht="12.75">
      <c r="A114" s="7"/>
      <c r="B114" s="3"/>
      <c r="C114" s="7"/>
      <c r="D114" s="7"/>
      <c r="E114" s="7"/>
      <c r="F114" s="85"/>
      <c r="G114" s="7"/>
      <c r="H114" s="6"/>
      <c r="I114" s="7"/>
      <c r="J114" s="6"/>
      <c r="K114" s="7"/>
      <c r="L114" s="7"/>
      <c r="M114" s="7"/>
      <c r="N114" s="6"/>
    </row>
    <row r="115" spans="1:14" ht="12.75">
      <c r="A115" s="7"/>
      <c r="B115" s="3"/>
      <c r="C115" s="7"/>
      <c r="D115" s="7"/>
      <c r="E115" s="7"/>
      <c r="F115" s="85"/>
      <c r="G115" s="7"/>
      <c r="H115" s="6"/>
      <c r="I115" s="7"/>
      <c r="J115" s="6"/>
      <c r="K115" s="7"/>
      <c r="L115" s="7"/>
      <c r="M115" s="7"/>
      <c r="N115" s="6"/>
    </row>
    <row r="116" spans="1:14" ht="12.75">
      <c r="A116" s="7"/>
      <c r="B116" s="3"/>
      <c r="C116" s="7"/>
      <c r="D116" s="7"/>
      <c r="E116" s="7"/>
      <c r="F116" s="85"/>
      <c r="G116" s="7"/>
      <c r="H116" s="6"/>
      <c r="I116" s="7"/>
      <c r="J116" s="6"/>
      <c r="K116" s="7"/>
      <c r="L116" s="7"/>
      <c r="M116" s="7"/>
      <c r="N116" s="6"/>
    </row>
    <row r="117" spans="1:14" ht="12.75">
      <c r="A117" s="7"/>
      <c r="B117" s="3"/>
      <c r="C117" s="7"/>
      <c r="D117" s="7"/>
      <c r="E117" s="7"/>
      <c r="F117" s="85"/>
      <c r="G117" s="7"/>
      <c r="H117" s="6"/>
      <c r="I117" s="7"/>
      <c r="J117" s="6"/>
      <c r="K117" s="7"/>
      <c r="L117" s="7"/>
      <c r="M117" s="7"/>
      <c r="N117" s="6"/>
    </row>
    <row r="118" spans="1:14" ht="12.75">
      <c r="A118" s="7"/>
      <c r="B118" s="3"/>
      <c r="C118" s="7"/>
      <c r="D118" s="7"/>
      <c r="E118" s="7"/>
      <c r="F118" s="85"/>
      <c r="G118" s="7"/>
      <c r="H118" s="6"/>
      <c r="I118" s="7"/>
      <c r="J118" s="6"/>
      <c r="K118" s="7"/>
      <c r="L118" s="7"/>
      <c r="M118" s="7"/>
      <c r="N118" s="6"/>
    </row>
    <row r="119" spans="1:14" ht="12.75">
      <c r="A119" s="7"/>
      <c r="B119" s="3"/>
      <c r="C119" s="7"/>
      <c r="D119" s="7"/>
      <c r="E119" s="7"/>
      <c r="F119" s="85"/>
      <c r="G119" s="7"/>
      <c r="H119" s="6"/>
      <c r="I119" s="7"/>
      <c r="J119" s="6"/>
      <c r="K119" s="7"/>
      <c r="L119" s="7"/>
      <c r="M119" s="7"/>
      <c r="N119" s="6"/>
    </row>
    <row r="120" spans="1:14" ht="12.75">
      <c r="A120" s="7"/>
      <c r="B120" s="3"/>
      <c r="C120" s="7"/>
      <c r="D120" s="7"/>
      <c r="E120" s="7"/>
      <c r="F120" s="85"/>
      <c r="G120" s="7"/>
      <c r="H120" s="6"/>
      <c r="I120" s="7"/>
      <c r="J120" s="6"/>
      <c r="K120" s="7"/>
      <c r="L120" s="7"/>
      <c r="M120" s="7"/>
      <c r="N120" s="6"/>
    </row>
    <row r="121" spans="1:14" ht="12.75">
      <c r="A121" s="7"/>
      <c r="B121" s="3"/>
      <c r="C121" s="7"/>
      <c r="D121" s="7"/>
      <c r="E121" s="7"/>
      <c r="F121" s="85"/>
      <c r="G121" s="7"/>
      <c r="H121" s="6"/>
      <c r="I121" s="7"/>
      <c r="J121" s="6"/>
      <c r="K121" s="7"/>
      <c r="L121" s="7"/>
      <c r="M121" s="7"/>
      <c r="N121" s="6"/>
    </row>
    <row r="122" spans="1:14" ht="15.75">
      <c r="A122" s="122" t="s">
        <v>96</v>
      </c>
      <c r="B122" s="122"/>
      <c r="C122" s="122"/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</row>
    <row r="123" spans="1:14" ht="15.75">
      <c r="A123" s="122" t="s">
        <v>183</v>
      </c>
      <c r="B123" s="122"/>
      <c r="C123" s="122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</row>
    <row r="124" spans="1:14" ht="15.75">
      <c r="A124" s="122" t="s">
        <v>98</v>
      </c>
      <c r="B124" s="122"/>
      <c r="C124" s="122"/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</row>
    <row r="125" spans="1:14" ht="15.75" customHeight="1">
      <c r="A125" s="121" t="s">
        <v>184</v>
      </c>
      <c r="B125" s="121"/>
      <c r="C125" s="121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</row>
    <row r="126" spans="1:14" ht="15.75" customHeight="1">
      <c r="A126" s="121" t="s">
        <v>102</v>
      </c>
      <c r="B126" s="121"/>
      <c r="C126" s="121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</row>
    <row r="127" spans="1:14" ht="12.75">
      <c r="A127" s="7"/>
      <c r="B127" s="3"/>
      <c r="C127" s="7" t="s">
        <v>25</v>
      </c>
      <c r="D127" s="7"/>
      <c r="E127" s="7"/>
      <c r="F127" s="85"/>
      <c r="G127" s="7"/>
      <c r="H127" s="6"/>
      <c r="I127" s="7"/>
      <c r="J127" s="6"/>
      <c r="K127" s="7"/>
      <c r="L127" s="7"/>
      <c r="M127" s="7"/>
      <c r="N127" s="6"/>
    </row>
    <row r="128" spans="1:14" ht="44.25" customHeight="1">
      <c r="A128" s="123" t="s">
        <v>95</v>
      </c>
      <c r="B128" s="123" t="s">
        <v>2</v>
      </c>
      <c r="C128" s="123" t="s">
        <v>92</v>
      </c>
      <c r="D128" s="123" t="s">
        <v>90</v>
      </c>
      <c r="E128" s="123" t="s">
        <v>93</v>
      </c>
      <c r="F128" s="118" t="s">
        <v>103</v>
      </c>
      <c r="G128" s="126" t="s">
        <v>5</v>
      </c>
      <c r="H128" s="126"/>
      <c r="I128" s="108" t="s">
        <v>6</v>
      </c>
      <c r="J128" s="108"/>
      <c r="K128" s="108" t="s">
        <v>7</v>
      </c>
      <c r="L128" s="108"/>
      <c r="M128" s="126" t="s">
        <v>5</v>
      </c>
      <c r="N128" s="126"/>
    </row>
    <row r="129" spans="1:14" ht="12.75">
      <c r="A129" s="124"/>
      <c r="B129" s="124"/>
      <c r="C129" s="124"/>
      <c r="D129" s="124"/>
      <c r="E129" s="124"/>
      <c r="F129" s="119"/>
      <c r="G129" s="127" t="s">
        <v>165</v>
      </c>
      <c r="H129" s="127"/>
      <c r="I129" s="108"/>
      <c r="J129" s="108"/>
      <c r="K129" s="108"/>
      <c r="L129" s="108"/>
      <c r="M129" s="127" t="s">
        <v>181</v>
      </c>
      <c r="N129" s="127"/>
    </row>
    <row r="130" spans="1:14" ht="13.5" customHeight="1">
      <c r="A130" s="125"/>
      <c r="B130" s="125"/>
      <c r="C130" s="125"/>
      <c r="D130" s="125"/>
      <c r="E130" s="125"/>
      <c r="F130" s="120"/>
      <c r="G130" s="11" t="s">
        <v>8</v>
      </c>
      <c r="H130" s="13" t="s">
        <v>10</v>
      </c>
      <c r="I130" s="11" t="s">
        <v>8</v>
      </c>
      <c r="J130" s="13" t="s">
        <v>10</v>
      </c>
      <c r="K130" s="11" t="s">
        <v>8</v>
      </c>
      <c r="L130" s="13" t="s">
        <v>10</v>
      </c>
      <c r="M130" s="11" t="s">
        <v>11</v>
      </c>
      <c r="N130" s="13" t="s">
        <v>10</v>
      </c>
    </row>
    <row r="131" spans="1:14" ht="12.75">
      <c r="A131" s="84">
        <v>1</v>
      </c>
      <c r="B131" s="84" t="s">
        <v>166</v>
      </c>
      <c r="C131" s="84"/>
      <c r="D131" s="84" t="s">
        <v>167</v>
      </c>
      <c r="E131" s="84"/>
      <c r="F131" s="87">
        <v>7.839309</v>
      </c>
      <c r="G131" s="11">
        <v>355</v>
      </c>
      <c r="H131" s="13">
        <f>G131*F131</f>
        <v>2782.954695</v>
      </c>
      <c r="I131" s="11"/>
      <c r="J131" s="13"/>
      <c r="K131" s="11">
        <v>355</v>
      </c>
      <c r="L131" s="13">
        <f>K131*F131</f>
        <v>2782.954695</v>
      </c>
      <c r="M131" s="11">
        <f>G131+I131-K131</f>
        <v>0</v>
      </c>
      <c r="N131" s="13">
        <f>M131*F131</f>
        <v>0</v>
      </c>
    </row>
    <row r="132" spans="1:14" ht="12.75">
      <c r="A132" s="84">
        <v>2</v>
      </c>
      <c r="B132" s="84" t="s">
        <v>166</v>
      </c>
      <c r="C132" s="84"/>
      <c r="D132" s="84" t="s">
        <v>185</v>
      </c>
      <c r="E132" s="84"/>
      <c r="F132" s="87">
        <v>7.8393083</v>
      </c>
      <c r="G132" s="11"/>
      <c r="H132" s="13"/>
      <c r="I132" s="11">
        <v>30</v>
      </c>
      <c r="J132" s="13">
        <f>I132*F132</f>
        <v>235.179249</v>
      </c>
      <c r="K132" s="11">
        <v>30</v>
      </c>
      <c r="L132" s="13">
        <f>K132*F132</f>
        <v>235.179249</v>
      </c>
      <c r="M132" s="11">
        <f>G132+I132-K132</f>
        <v>0</v>
      </c>
      <c r="N132" s="13">
        <f>M132*F132</f>
        <v>0</v>
      </c>
    </row>
    <row r="133" spans="1:14" ht="12.75">
      <c r="A133" s="11"/>
      <c r="B133" s="60" t="s">
        <v>40</v>
      </c>
      <c r="C133" s="61"/>
      <c r="D133" s="61"/>
      <c r="E133" s="14"/>
      <c r="F133" s="89"/>
      <c r="G133" s="14"/>
      <c r="H133" s="63">
        <f>SUM(H131)</f>
        <v>2782.954695</v>
      </c>
      <c r="I133" s="64"/>
      <c r="J133" s="15">
        <f>SUM(J132)</f>
        <v>235.179249</v>
      </c>
      <c r="K133" s="63"/>
      <c r="L133" s="63">
        <f>SUM(L131:L132)</f>
        <v>3018.1339439999997</v>
      </c>
      <c r="M133" s="63"/>
      <c r="N133" s="63">
        <f>SUM(N131:N131)</f>
        <v>0</v>
      </c>
    </row>
    <row r="134" spans="1:14" ht="12.75">
      <c r="A134" s="7"/>
      <c r="B134" s="3"/>
      <c r="C134" s="7"/>
      <c r="D134" s="7"/>
      <c r="E134" s="7"/>
      <c r="F134" s="85"/>
      <c r="G134" s="7"/>
      <c r="H134" s="6"/>
      <c r="I134" s="7"/>
      <c r="J134" s="6"/>
      <c r="K134" s="7"/>
      <c r="L134" s="7"/>
      <c r="M134" s="7"/>
      <c r="N134" s="6"/>
    </row>
    <row r="135" spans="1:14" ht="12.75">
      <c r="A135" s="7"/>
      <c r="B135" s="3"/>
      <c r="C135" s="7"/>
      <c r="D135" s="7"/>
      <c r="E135" s="7"/>
      <c r="F135" s="85"/>
      <c r="G135" s="7"/>
      <c r="H135" s="6"/>
      <c r="I135" s="7"/>
      <c r="J135" s="6"/>
      <c r="K135" s="7"/>
      <c r="L135" s="7"/>
      <c r="M135" s="7"/>
      <c r="N135" s="6"/>
    </row>
    <row r="136" spans="1:14" ht="15.75">
      <c r="A136" s="17"/>
      <c r="B136" s="1" t="s">
        <v>155</v>
      </c>
      <c r="C136" s="17"/>
      <c r="D136" s="17"/>
      <c r="E136" s="7"/>
      <c r="F136" s="85"/>
      <c r="G136" s="7"/>
      <c r="H136" s="6"/>
      <c r="I136" s="7"/>
      <c r="J136" s="6"/>
      <c r="K136" s="7"/>
      <c r="L136" s="7"/>
      <c r="M136" s="7"/>
      <c r="N136" s="6"/>
    </row>
    <row r="137" spans="1:14" ht="15.75">
      <c r="A137" s="17"/>
      <c r="B137" s="1"/>
      <c r="C137" s="17"/>
      <c r="D137" s="17"/>
      <c r="E137" s="7"/>
      <c r="F137" s="85"/>
      <c r="G137" s="7"/>
      <c r="H137" s="6"/>
      <c r="I137" s="7"/>
      <c r="J137" s="6"/>
      <c r="K137" s="7"/>
      <c r="L137" s="7"/>
      <c r="M137" s="7"/>
      <c r="N137" s="6"/>
    </row>
    <row r="138" spans="1:14" ht="15.75">
      <c r="A138" s="17"/>
      <c r="B138" s="1" t="s">
        <v>21</v>
      </c>
      <c r="C138" s="17"/>
      <c r="D138" s="17"/>
      <c r="E138" s="7"/>
      <c r="F138" s="85"/>
      <c r="G138" s="7"/>
      <c r="H138" s="6"/>
      <c r="I138" s="7"/>
      <c r="J138" s="6"/>
      <c r="K138" s="7"/>
      <c r="L138" s="7"/>
      <c r="M138" s="7"/>
      <c r="N138" s="6"/>
    </row>
    <row r="139" spans="1:14" ht="15.75">
      <c r="A139" s="17"/>
      <c r="B139" s="1"/>
      <c r="C139" s="17"/>
      <c r="D139" s="17"/>
      <c r="E139" s="7"/>
      <c r="F139" s="85"/>
      <c r="G139" s="7"/>
      <c r="H139" s="6"/>
      <c r="I139" s="7"/>
      <c r="J139" s="6"/>
      <c r="K139" s="7"/>
      <c r="L139" s="7"/>
      <c r="M139" s="7"/>
      <c r="N139" s="6"/>
    </row>
    <row r="140" spans="1:14" ht="15">
      <c r="A140" s="17"/>
      <c r="B140" s="3" t="s">
        <v>22</v>
      </c>
      <c r="C140" s="17"/>
      <c r="D140" s="17"/>
      <c r="E140" s="7"/>
      <c r="F140" s="85"/>
      <c r="G140" s="7"/>
      <c r="H140" s="6"/>
      <c r="I140" s="7"/>
      <c r="J140" s="6"/>
      <c r="K140" s="7"/>
      <c r="L140" s="7"/>
      <c r="M140" s="7"/>
      <c r="N140" s="6"/>
    </row>
    <row r="141" spans="1:4" ht="15">
      <c r="A141" s="17"/>
      <c r="B141" s="105" t="s">
        <v>23</v>
      </c>
      <c r="C141" s="17"/>
      <c r="D141" s="17"/>
    </row>
    <row r="142" ht="12.75">
      <c r="B142" s="3" t="s">
        <v>24</v>
      </c>
    </row>
    <row r="164" spans="1:15" ht="15">
      <c r="A164" s="17"/>
      <c r="B164" s="17"/>
      <c r="C164" s="121" t="s">
        <v>96</v>
      </c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</row>
    <row r="165" spans="1:15" ht="15.75">
      <c r="A165" s="17"/>
      <c r="B165" s="17"/>
      <c r="C165" s="122" t="s">
        <v>97</v>
      </c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</row>
    <row r="166" spans="1:15" ht="15">
      <c r="A166" s="17"/>
      <c r="B166" s="17"/>
      <c r="C166" s="121" t="s">
        <v>98</v>
      </c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</row>
    <row r="167" spans="1:15" ht="15">
      <c r="A167" s="73"/>
      <c r="B167" s="73"/>
      <c r="C167" s="73"/>
      <c r="D167" s="121" t="s">
        <v>148</v>
      </c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</row>
    <row r="168" spans="1:15" ht="15">
      <c r="A168" s="17"/>
      <c r="B168" s="121" t="s">
        <v>100</v>
      </c>
      <c r="C168" s="121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73"/>
    </row>
    <row r="169" spans="1:14" ht="12.75">
      <c r="A169" s="7"/>
      <c r="B169" s="7"/>
      <c r="C169" s="7"/>
      <c r="D169" s="7"/>
      <c r="E169" s="7"/>
      <c r="F169" s="85"/>
      <c r="G169" s="7"/>
      <c r="H169" s="6"/>
      <c r="I169" s="7"/>
      <c r="J169" s="6"/>
      <c r="K169" s="7"/>
      <c r="L169" s="6"/>
      <c r="M169" s="7"/>
      <c r="N169" s="6"/>
    </row>
    <row r="170" spans="1:14" ht="12.75" customHeight="1">
      <c r="A170" s="123" t="s">
        <v>94</v>
      </c>
      <c r="B170" s="123" t="s">
        <v>2</v>
      </c>
      <c r="C170" s="123" t="s">
        <v>92</v>
      </c>
      <c r="D170" s="123" t="s">
        <v>90</v>
      </c>
      <c r="E170" s="123" t="s">
        <v>93</v>
      </c>
      <c r="F170" s="93" t="s">
        <v>103</v>
      </c>
      <c r="G170" s="109" t="s">
        <v>5</v>
      </c>
      <c r="H170" s="111"/>
      <c r="I170" s="112" t="s">
        <v>6</v>
      </c>
      <c r="J170" s="114"/>
      <c r="K170" s="112" t="s">
        <v>7</v>
      </c>
      <c r="L170" s="114"/>
      <c r="M170" s="109" t="s">
        <v>5</v>
      </c>
      <c r="N170" s="111"/>
    </row>
    <row r="171" spans="1:14" ht="12.75">
      <c r="A171" s="124"/>
      <c r="B171" s="124"/>
      <c r="C171" s="124"/>
      <c r="D171" s="124"/>
      <c r="E171" s="124"/>
      <c r="F171" s="86"/>
      <c r="G171" s="108" t="s">
        <v>145</v>
      </c>
      <c r="H171" s="108"/>
      <c r="I171" s="115"/>
      <c r="J171" s="117"/>
      <c r="K171" s="115"/>
      <c r="L171" s="117"/>
      <c r="M171" s="108" t="s">
        <v>147</v>
      </c>
      <c r="N171" s="108"/>
    </row>
    <row r="172" spans="1:14" ht="25.5">
      <c r="A172" s="125"/>
      <c r="B172" s="125"/>
      <c r="C172" s="125"/>
      <c r="D172" s="125"/>
      <c r="E172" s="125"/>
      <c r="F172" s="86"/>
      <c r="G172" s="59" t="s">
        <v>8</v>
      </c>
      <c r="H172" s="13" t="s">
        <v>10</v>
      </c>
      <c r="I172" s="11"/>
      <c r="J172" s="13" t="s">
        <v>10</v>
      </c>
      <c r="K172" s="11"/>
      <c r="L172" s="13" t="s">
        <v>10</v>
      </c>
      <c r="M172" s="11" t="s">
        <v>11</v>
      </c>
      <c r="N172" s="13" t="s">
        <v>10</v>
      </c>
    </row>
    <row r="173" spans="1:14" ht="12.75">
      <c r="A173" s="11">
        <v>1</v>
      </c>
      <c r="B173" s="11"/>
      <c r="C173" s="44"/>
      <c r="D173" s="66"/>
      <c r="E173" s="44"/>
      <c r="F173" s="94"/>
      <c r="G173" s="11"/>
      <c r="H173" s="13"/>
      <c r="I173" s="41"/>
      <c r="J173" s="43"/>
      <c r="K173" s="11"/>
      <c r="L173" s="13"/>
      <c r="M173" s="11"/>
      <c r="N173" s="13"/>
    </row>
    <row r="174" spans="1:14" ht="12.75">
      <c r="A174" s="11"/>
      <c r="B174" s="14"/>
      <c r="C174" s="14"/>
      <c r="D174" s="14"/>
      <c r="E174" s="14"/>
      <c r="F174" s="89"/>
      <c r="G174" s="14"/>
      <c r="H174" s="15"/>
      <c r="I174" s="15"/>
      <c r="J174" s="15"/>
      <c r="K174" s="15"/>
      <c r="L174" s="15"/>
      <c r="M174" s="15"/>
      <c r="N174" s="15"/>
    </row>
    <row r="175" spans="1:14" ht="12.75">
      <c r="A175" s="11"/>
      <c r="B175" s="60" t="s">
        <v>40</v>
      </c>
      <c r="C175" s="61"/>
      <c r="D175" s="61"/>
      <c r="E175" s="14"/>
      <c r="F175" s="89"/>
      <c r="G175" s="14"/>
      <c r="H175" s="63">
        <f>SUM(H174:H174)</f>
        <v>0</v>
      </c>
      <c r="I175" s="64"/>
      <c r="J175" s="15"/>
      <c r="K175" s="63"/>
      <c r="L175" s="63">
        <f>SUM(L173:L174)</f>
        <v>0</v>
      </c>
      <c r="M175" s="63"/>
      <c r="N175" s="63">
        <f>SUM(N173:N174)</f>
        <v>0</v>
      </c>
    </row>
    <row r="176" spans="1:14" ht="12.75">
      <c r="A176" s="5"/>
      <c r="B176" s="53"/>
      <c r="C176" s="53"/>
      <c r="D176" s="53"/>
      <c r="E176" s="53"/>
      <c r="F176" s="92"/>
      <c r="G176" s="53"/>
      <c r="H176" s="55"/>
      <c r="I176" s="53"/>
      <c r="J176" s="55"/>
      <c r="K176" s="53"/>
      <c r="L176" s="55"/>
      <c r="M176" s="53"/>
      <c r="N176" s="57"/>
    </row>
    <row r="177" spans="1:14" ht="15">
      <c r="A177" s="17"/>
      <c r="B177" s="17"/>
      <c r="C177" s="17"/>
      <c r="D177" s="17"/>
      <c r="E177" s="17"/>
      <c r="F177" s="90"/>
      <c r="G177" s="17"/>
      <c r="H177" s="18"/>
      <c r="I177" s="17"/>
      <c r="J177" s="6"/>
      <c r="K177" s="7"/>
      <c r="L177" s="6"/>
      <c r="M177" s="7"/>
      <c r="N177" s="6"/>
    </row>
    <row r="178" spans="1:14" ht="15.75">
      <c r="A178" s="17"/>
      <c r="B178" s="1" t="s">
        <v>155</v>
      </c>
      <c r="C178" s="99"/>
      <c r="D178" s="99"/>
      <c r="E178" s="100"/>
      <c r="F178" s="101"/>
      <c r="G178" s="102"/>
      <c r="H178" s="18"/>
      <c r="I178" s="17"/>
      <c r="J178" s="6"/>
      <c r="K178" s="7"/>
      <c r="L178" s="6"/>
      <c r="M178" s="7"/>
      <c r="N178" s="6"/>
    </row>
    <row r="179" spans="1:14" ht="15.75">
      <c r="A179" s="17"/>
      <c r="B179" s="1"/>
      <c r="C179" s="17"/>
      <c r="D179" s="17"/>
      <c r="E179" s="17"/>
      <c r="F179" s="90"/>
      <c r="G179" s="17"/>
      <c r="H179" s="18"/>
      <c r="I179" s="17"/>
      <c r="J179" s="6"/>
      <c r="K179" s="7"/>
      <c r="L179" s="6"/>
      <c r="M179" s="7"/>
      <c r="N179" s="6"/>
    </row>
    <row r="180" spans="1:14" ht="15.75">
      <c r="A180" s="17"/>
      <c r="B180" s="1" t="s">
        <v>21</v>
      </c>
      <c r="C180" s="17"/>
      <c r="D180" s="17"/>
      <c r="E180" s="17"/>
      <c r="F180" s="90"/>
      <c r="G180" s="17"/>
      <c r="H180" s="18"/>
      <c r="I180" s="17"/>
      <c r="J180" s="6"/>
      <c r="K180" s="7"/>
      <c r="L180" s="6"/>
      <c r="M180" s="7"/>
      <c r="N180" s="6"/>
    </row>
    <row r="181" spans="1:14" ht="12.75">
      <c r="A181" s="7"/>
      <c r="B181" s="2"/>
      <c r="C181" s="7"/>
      <c r="D181" s="7"/>
      <c r="E181" s="7"/>
      <c r="F181" s="85"/>
      <c r="G181" s="7"/>
      <c r="H181" s="6"/>
      <c r="I181" s="7"/>
      <c r="J181" s="6"/>
      <c r="K181" s="7"/>
      <c r="L181" s="6"/>
      <c r="M181" s="7"/>
      <c r="N181" s="6"/>
    </row>
    <row r="182" spans="1:14" ht="12.75">
      <c r="A182" s="7"/>
      <c r="B182" s="3" t="s">
        <v>22</v>
      </c>
      <c r="C182" s="7"/>
      <c r="D182" s="7"/>
      <c r="E182" s="7"/>
      <c r="F182" s="85"/>
      <c r="G182" s="7"/>
      <c r="H182" s="6"/>
      <c r="I182" s="7"/>
      <c r="J182" s="6"/>
      <c r="K182" s="7"/>
      <c r="L182" s="6"/>
      <c r="M182" s="7"/>
      <c r="N182" s="6"/>
    </row>
    <row r="183" spans="1:14" ht="12.75">
      <c r="A183" s="7"/>
      <c r="B183" s="3" t="s">
        <v>23</v>
      </c>
      <c r="C183" s="7"/>
      <c r="D183" s="7"/>
      <c r="E183" s="7"/>
      <c r="F183" s="85"/>
      <c r="G183" s="7"/>
      <c r="H183" s="6"/>
      <c r="I183" s="7"/>
      <c r="J183" s="6"/>
      <c r="K183" s="7"/>
      <c r="L183" s="7"/>
      <c r="M183" s="7"/>
      <c r="N183" s="6"/>
    </row>
  </sheetData>
  <sheetProtection/>
  <mergeCells count="84">
    <mergeCell ref="A1:N1"/>
    <mergeCell ref="A2:N2"/>
    <mergeCell ref="A3:N3"/>
    <mergeCell ref="B4:N4"/>
    <mergeCell ref="B5:N5"/>
    <mergeCell ref="A7:A9"/>
    <mergeCell ref="B7:B9"/>
    <mergeCell ref="C7:C9"/>
    <mergeCell ref="D7:D9"/>
    <mergeCell ref="E7:E9"/>
    <mergeCell ref="F7:F9"/>
    <mergeCell ref="G7:H7"/>
    <mergeCell ref="I7:J8"/>
    <mergeCell ref="K7:L8"/>
    <mergeCell ref="M7:N7"/>
    <mergeCell ref="G8:H8"/>
    <mergeCell ref="M8:N8"/>
    <mergeCell ref="B41:N41"/>
    <mergeCell ref="B42:N42"/>
    <mergeCell ref="B43:N43"/>
    <mergeCell ref="B44:N44"/>
    <mergeCell ref="B45:N45"/>
    <mergeCell ref="A47:A49"/>
    <mergeCell ref="B47:B49"/>
    <mergeCell ref="C47:C49"/>
    <mergeCell ref="D47:D49"/>
    <mergeCell ref="E47:E49"/>
    <mergeCell ref="F47:F49"/>
    <mergeCell ref="G47:H47"/>
    <mergeCell ref="I47:J48"/>
    <mergeCell ref="K47:L48"/>
    <mergeCell ref="M47:N47"/>
    <mergeCell ref="G48:H48"/>
    <mergeCell ref="M48:N48"/>
    <mergeCell ref="B81:N81"/>
    <mergeCell ref="B82:N82"/>
    <mergeCell ref="B83:N83"/>
    <mergeCell ref="C84:N84"/>
    <mergeCell ref="B85:N85"/>
    <mergeCell ref="A87:A89"/>
    <mergeCell ref="B87:B89"/>
    <mergeCell ref="C87:C89"/>
    <mergeCell ref="D87:D89"/>
    <mergeCell ref="E87:E89"/>
    <mergeCell ref="F87:F89"/>
    <mergeCell ref="G87:H87"/>
    <mergeCell ref="I87:J88"/>
    <mergeCell ref="K87:L88"/>
    <mergeCell ref="G88:H88"/>
    <mergeCell ref="M87:N87"/>
    <mergeCell ref="M88:N88"/>
    <mergeCell ref="C164:O164"/>
    <mergeCell ref="C165:O165"/>
    <mergeCell ref="C166:O166"/>
    <mergeCell ref="D167:O167"/>
    <mergeCell ref="B168:N168"/>
    <mergeCell ref="A170:A172"/>
    <mergeCell ref="B170:B172"/>
    <mergeCell ref="C170:C172"/>
    <mergeCell ref="D170:D172"/>
    <mergeCell ref="E170:E172"/>
    <mergeCell ref="G170:H170"/>
    <mergeCell ref="I170:J171"/>
    <mergeCell ref="K170:L171"/>
    <mergeCell ref="M170:N170"/>
    <mergeCell ref="G171:H171"/>
    <mergeCell ref="M171:N171"/>
    <mergeCell ref="A122:N122"/>
    <mergeCell ref="A123:N123"/>
    <mergeCell ref="A124:N124"/>
    <mergeCell ref="A125:N125"/>
    <mergeCell ref="A126:N126"/>
    <mergeCell ref="A128:A130"/>
    <mergeCell ref="B128:B130"/>
    <mergeCell ref="C128:C130"/>
    <mergeCell ref="D128:D130"/>
    <mergeCell ref="E128:E130"/>
    <mergeCell ref="F128:F130"/>
    <mergeCell ref="G128:H128"/>
    <mergeCell ref="I128:J129"/>
    <mergeCell ref="K128:L129"/>
    <mergeCell ref="M128:N128"/>
    <mergeCell ref="G129:H129"/>
    <mergeCell ref="M129:N129"/>
  </mergeCells>
  <printOptions/>
  <pageMargins left="0.11811023622047245" right="0.11811023622047245" top="0.15748031496062992" bottom="0.15748031496062992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31"/>
  <sheetViews>
    <sheetView zoomScale="115" zoomScaleNormal="115" zoomScalePageLayoutView="0" workbookViewId="0" topLeftCell="A1">
      <selection activeCell="A1" sqref="A1:N134"/>
    </sheetView>
  </sheetViews>
  <sheetFormatPr defaultColWidth="9.00390625" defaultRowHeight="12.75"/>
  <cols>
    <col min="1" max="1" width="5.125" style="0" customWidth="1"/>
    <col min="2" max="2" width="21.125" style="0" customWidth="1"/>
    <col min="3" max="3" width="6.375" style="0" customWidth="1"/>
    <col min="4" max="4" width="10.875" style="0" customWidth="1"/>
    <col min="5" max="5" width="6.875" style="0" customWidth="1"/>
    <col min="6" max="6" width="11.375" style="0" customWidth="1"/>
  </cols>
  <sheetData>
    <row r="1" spans="1:14" ht="15">
      <c r="A1" s="121" t="s">
        <v>96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14" ht="15.75">
      <c r="A2" s="122" t="s">
        <v>97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4" ht="15">
      <c r="A3" s="121" t="s">
        <v>98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4" ht="15">
      <c r="A4" s="17"/>
      <c r="B4" s="121" t="s">
        <v>191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</row>
    <row r="5" spans="1:14" ht="15">
      <c r="A5" s="17"/>
      <c r="B5" s="121" t="s">
        <v>113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</row>
    <row r="6" spans="1:14" ht="12.75">
      <c r="A6" s="7"/>
      <c r="B6" s="7"/>
      <c r="C6" s="7"/>
      <c r="D6" s="7"/>
      <c r="E6" s="7"/>
      <c r="F6" s="85"/>
      <c r="G6" s="7"/>
      <c r="H6" s="6"/>
      <c r="I6" s="7"/>
      <c r="J6" s="6"/>
      <c r="K6" s="7"/>
      <c r="L6" s="6"/>
      <c r="M6" s="7"/>
      <c r="N6" s="6"/>
    </row>
    <row r="7" spans="1:14" ht="12.75">
      <c r="A7" s="123" t="s">
        <v>94</v>
      </c>
      <c r="B7" s="123" t="s">
        <v>2</v>
      </c>
      <c r="C7" s="123" t="s">
        <v>92</v>
      </c>
      <c r="D7" s="123" t="s">
        <v>90</v>
      </c>
      <c r="E7" s="123" t="s">
        <v>93</v>
      </c>
      <c r="F7" s="118" t="s">
        <v>9</v>
      </c>
      <c r="G7" s="108" t="s">
        <v>5</v>
      </c>
      <c r="H7" s="108"/>
      <c r="I7" s="108" t="s">
        <v>6</v>
      </c>
      <c r="J7" s="108"/>
      <c r="K7" s="108" t="s">
        <v>7</v>
      </c>
      <c r="L7" s="108"/>
      <c r="M7" s="108" t="s">
        <v>5</v>
      </c>
      <c r="N7" s="108"/>
    </row>
    <row r="8" spans="1:14" ht="12.75">
      <c r="A8" s="124"/>
      <c r="B8" s="124"/>
      <c r="C8" s="124"/>
      <c r="D8" s="124"/>
      <c r="E8" s="124"/>
      <c r="F8" s="119"/>
      <c r="G8" s="108" t="s">
        <v>181</v>
      </c>
      <c r="H8" s="108"/>
      <c r="I8" s="108"/>
      <c r="J8" s="108"/>
      <c r="K8" s="108"/>
      <c r="L8" s="108"/>
      <c r="M8" s="108" t="s">
        <v>192</v>
      </c>
      <c r="N8" s="108"/>
    </row>
    <row r="9" spans="1:14" ht="12.75">
      <c r="A9" s="125"/>
      <c r="B9" s="125"/>
      <c r="C9" s="125"/>
      <c r="D9" s="125"/>
      <c r="E9" s="125"/>
      <c r="F9" s="120"/>
      <c r="G9" s="11" t="s">
        <v>8</v>
      </c>
      <c r="H9" s="13" t="s">
        <v>10</v>
      </c>
      <c r="I9" s="11" t="s">
        <v>8</v>
      </c>
      <c r="J9" s="13" t="s">
        <v>10</v>
      </c>
      <c r="K9" s="11" t="s">
        <v>8</v>
      </c>
      <c r="L9" s="13" t="s">
        <v>10</v>
      </c>
      <c r="M9" s="11" t="s">
        <v>11</v>
      </c>
      <c r="N9" s="13" t="s">
        <v>10</v>
      </c>
    </row>
    <row r="10" spans="1:14" ht="65.25" customHeight="1">
      <c r="A10" s="11">
        <v>1</v>
      </c>
      <c r="B10" s="11" t="s">
        <v>117</v>
      </c>
      <c r="C10" s="11" t="s">
        <v>27</v>
      </c>
      <c r="D10" s="11" t="s">
        <v>149</v>
      </c>
      <c r="E10" s="11"/>
      <c r="F10" s="88">
        <v>1.47677</v>
      </c>
      <c r="G10" s="11">
        <v>0</v>
      </c>
      <c r="H10" s="13">
        <f>G10*F10</f>
        <v>0</v>
      </c>
      <c r="I10" s="11"/>
      <c r="J10" s="13"/>
      <c r="K10" s="11"/>
      <c r="L10" s="13"/>
      <c r="M10" s="11">
        <f>G10+I10-K10</f>
        <v>0</v>
      </c>
      <c r="N10" s="13">
        <f>M10*F10</f>
        <v>0</v>
      </c>
    </row>
    <row r="11" spans="1:14" ht="12.75">
      <c r="A11" s="11"/>
      <c r="B11" s="14" t="s">
        <v>40</v>
      </c>
      <c r="C11" s="14"/>
      <c r="D11" s="14"/>
      <c r="E11" s="14"/>
      <c r="F11" s="89"/>
      <c r="G11" s="14" t="s">
        <v>25</v>
      </c>
      <c r="H11" s="15">
        <f>SUM(H10:H10)</f>
        <v>0</v>
      </c>
      <c r="I11" s="14"/>
      <c r="J11" s="15"/>
      <c r="K11" s="15"/>
      <c r="L11" s="15">
        <f>SUM(L10)</f>
        <v>0</v>
      </c>
      <c r="M11" s="15"/>
      <c r="N11" s="15">
        <f>SUM(N10:N10)</f>
        <v>0</v>
      </c>
    </row>
    <row r="12" spans="1:14" ht="12.75">
      <c r="A12" s="5"/>
      <c r="B12" s="7"/>
      <c r="C12" s="7"/>
      <c r="D12" s="7"/>
      <c r="E12" s="7"/>
      <c r="F12" s="85"/>
      <c r="G12" s="7"/>
      <c r="H12" s="6"/>
      <c r="I12" s="7"/>
      <c r="J12" s="6"/>
      <c r="K12" s="7"/>
      <c r="L12" s="6"/>
      <c r="M12" s="7"/>
      <c r="N12" s="6"/>
    </row>
    <row r="13" spans="1:14" ht="12.75">
      <c r="A13" s="5"/>
      <c r="B13" s="7"/>
      <c r="C13" s="7"/>
      <c r="D13" s="7"/>
      <c r="E13" s="7"/>
      <c r="F13" s="85"/>
      <c r="G13" s="7"/>
      <c r="H13" s="6"/>
      <c r="I13" s="7"/>
      <c r="J13" s="6"/>
      <c r="K13" s="7"/>
      <c r="L13" s="6"/>
      <c r="M13" s="7"/>
      <c r="N13" s="6"/>
    </row>
    <row r="14" spans="1:14" ht="12.75">
      <c r="A14" s="5"/>
      <c r="B14" s="7"/>
      <c r="C14" s="7"/>
      <c r="D14" s="7"/>
      <c r="E14" s="7"/>
      <c r="F14" s="85"/>
      <c r="G14" s="7"/>
      <c r="H14" s="6"/>
      <c r="I14" s="7"/>
      <c r="J14" s="6"/>
      <c r="K14" s="7"/>
      <c r="L14" s="6"/>
      <c r="M14" s="7"/>
      <c r="N14" s="6"/>
    </row>
    <row r="15" spans="1:14" ht="12.75">
      <c r="A15" s="7"/>
      <c r="B15" s="7"/>
      <c r="C15" s="7"/>
      <c r="D15" s="7"/>
      <c r="E15" s="7"/>
      <c r="F15" s="85"/>
      <c r="G15" s="7"/>
      <c r="H15" s="6"/>
      <c r="I15" s="7"/>
      <c r="J15" s="6"/>
      <c r="K15" s="7"/>
      <c r="L15" s="6"/>
      <c r="M15" s="7"/>
      <c r="N15" s="6"/>
    </row>
    <row r="16" spans="1:14" ht="15.75">
      <c r="A16" s="7"/>
      <c r="B16" s="1" t="s">
        <v>155</v>
      </c>
      <c r="C16" s="99"/>
      <c r="D16" s="99"/>
      <c r="E16" s="100"/>
      <c r="F16" s="101"/>
      <c r="G16" s="102"/>
      <c r="H16" s="18"/>
      <c r="I16" s="7"/>
      <c r="J16" s="6"/>
      <c r="K16" s="7"/>
      <c r="L16" s="6"/>
      <c r="M16" s="7"/>
      <c r="N16" s="6"/>
    </row>
    <row r="17" spans="1:14" ht="15.75">
      <c r="A17" s="7"/>
      <c r="B17" s="1"/>
      <c r="C17" s="17"/>
      <c r="D17" s="17"/>
      <c r="E17" s="17"/>
      <c r="F17" s="90"/>
      <c r="G17" s="17"/>
      <c r="H17" s="18"/>
      <c r="I17" s="7"/>
      <c r="J17" s="6"/>
      <c r="K17" s="7"/>
      <c r="L17" s="6"/>
      <c r="M17" s="7"/>
      <c r="N17" s="6"/>
    </row>
    <row r="18" spans="1:14" ht="15.75">
      <c r="A18" s="7"/>
      <c r="B18" s="1" t="s">
        <v>21</v>
      </c>
      <c r="C18" s="17"/>
      <c r="D18" s="17"/>
      <c r="E18" s="17"/>
      <c r="F18" s="90"/>
      <c r="G18" s="17"/>
      <c r="H18" s="18"/>
      <c r="I18" s="7"/>
      <c r="J18" s="6"/>
      <c r="K18" s="7"/>
      <c r="L18" s="6"/>
      <c r="M18" s="7"/>
      <c r="N18" s="6"/>
    </row>
    <row r="19" spans="1:14" ht="15.75">
      <c r="A19" s="7"/>
      <c r="B19" s="1"/>
      <c r="C19" s="17"/>
      <c r="D19" s="17"/>
      <c r="E19" s="17"/>
      <c r="F19" s="90"/>
      <c r="G19" s="17"/>
      <c r="H19" s="18"/>
      <c r="I19" s="7"/>
      <c r="J19" s="6"/>
      <c r="K19" s="7"/>
      <c r="L19" s="6"/>
      <c r="M19" s="7"/>
      <c r="N19" s="6"/>
    </row>
    <row r="20" spans="1:14" ht="12.75">
      <c r="A20" s="7"/>
      <c r="B20" s="3" t="s">
        <v>22</v>
      </c>
      <c r="C20" s="7"/>
      <c r="D20" s="7"/>
      <c r="E20" s="7"/>
      <c r="F20" s="85"/>
      <c r="G20" s="7"/>
      <c r="H20" s="6"/>
      <c r="I20" s="7"/>
      <c r="J20" s="6"/>
      <c r="K20" s="7"/>
      <c r="L20" s="6"/>
      <c r="M20" s="7"/>
      <c r="N20" s="6"/>
    </row>
    <row r="21" spans="1:14" ht="12.75">
      <c r="A21" s="7"/>
      <c r="B21" s="3" t="s">
        <v>23</v>
      </c>
      <c r="C21" s="7"/>
      <c r="D21" s="7"/>
      <c r="E21" s="7"/>
      <c r="F21" s="85"/>
      <c r="G21" s="7"/>
      <c r="H21" s="6"/>
      <c r="I21" s="7"/>
      <c r="J21" s="6"/>
      <c r="K21" s="7"/>
      <c r="L21" s="7"/>
      <c r="M21" s="7"/>
      <c r="N21" s="6"/>
    </row>
    <row r="22" spans="1:14" ht="12.75">
      <c r="A22" s="7"/>
      <c r="B22" s="3" t="s">
        <v>24</v>
      </c>
      <c r="C22" s="7"/>
      <c r="D22" s="7"/>
      <c r="E22" s="7"/>
      <c r="F22" s="85"/>
      <c r="G22" s="7"/>
      <c r="H22" s="6"/>
      <c r="I22" s="7"/>
      <c r="J22" s="6"/>
      <c r="K22" s="7"/>
      <c r="L22" s="7"/>
      <c r="M22" s="7"/>
      <c r="N22" s="6"/>
    </row>
    <row r="23" spans="1:14" ht="12.75">
      <c r="A23" s="7"/>
      <c r="B23" s="3"/>
      <c r="C23" s="7"/>
      <c r="D23" s="7"/>
      <c r="E23" s="7"/>
      <c r="F23" s="85"/>
      <c r="G23" s="7"/>
      <c r="H23" s="6"/>
      <c r="I23" s="7"/>
      <c r="J23" s="6"/>
      <c r="K23" s="7"/>
      <c r="L23" s="7"/>
      <c r="M23" s="7"/>
      <c r="N23" s="6"/>
    </row>
    <row r="24" spans="1:14" ht="12.75">
      <c r="A24" s="7"/>
      <c r="B24" s="3"/>
      <c r="C24" s="7"/>
      <c r="D24" s="7"/>
      <c r="E24" s="7"/>
      <c r="F24" s="85"/>
      <c r="G24" s="7"/>
      <c r="H24" s="6"/>
      <c r="I24" s="7"/>
      <c r="J24" s="6"/>
      <c r="K24" s="7"/>
      <c r="L24" s="7"/>
      <c r="M24" s="7"/>
      <c r="N24" s="6"/>
    </row>
    <row r="25" spans="1:14" ht="12.75">
      <c r="A25" s="7"/>
      <c r="B25" s="3"/>
      <c r="C25" s="7"/>
      <c r="D25" s="7"/>
      <c r="E25" s="7"/>
      <c r="F25" s="85"/>
      <c r="G25" s="7"/>
      <c r="H25" s="6"/>
      <c r="I25" s="7"/>
      <c r="J25" s="6"/>
      <c r="K25" s="7"/>
      <c r="L25" s="7"/>
      <c r="M25" s="7"/>
      <c r="N25" s="6"/>
    </row>
    <row r="26" spans="1:14" ht="12.75">
      <c r="A26" s="7"/>
      <c r="B26" s="3"/>
      <c r="C26" s="7"/>
      <c r="D26" s="7"/>
      <c r="E26" s="7"/>
      <c r="F26" s="85"/>
      <c r="G26" s="7"/>
      <c r="H26" s="6"/>
      <c r="I26" s="7"/>
      <c r="J26" s="6"/>
      <c r="K26" s="7"/>
      <c r="L26" s="7"/>
      <c r="M26" s="7"/>
      <c r="N26" s="6"/>
    </row>
    <row r="27" spans="1:14" ht="12.75">
      <c r="A27" s="7"/>
      <c r="B27" s="3"/>
      <c r="C27" s="7"/>
      <c r="D27" s="7"/>
      <c r="E27" s="7"/>
      <c r="F27" s="85"/>
      <c r="G27" s="7"/>
      <c r="H27" s="6"/>
      <c r="I27" s="7"/>
      <c r="J27" s="6"/>
      <c r="K27" s="7"/>
      <c r="L27" s="7"/>
      <c r="M27" s="7"/>
      <c r="N27" s="6"/>
    </row>
    <row r="28" spans="1:14" ht="12.75">
      <c r="A28" s="7"/>
      <c r="B28" s="3"/>
      <c r="C28" s="7"/>
      <c r="D28" s="7"/>
      <c r="E28" s="7"/>
      <c r="F28" s="85"/>
      <c r="G28" s="7"/>
      <c r="H28" s="6"/>
      <c r="I28" s="7"/>
      <c r="J28" s="6"/>
      <c r="K28" s="7"/>
      <c r="L28" s="7"/>
      <c r="M28" s="7"/>
      <c r="N28" s="6"/>
    </row>
    <row r="29" spans="1:14" ht="12.75">
      <c r="A29" s="7"/>
      <c r="B29" s="3"/>
      <c r="C29" s="7"/>
      <c r="D29" s="7"/>
      <c r="E29" s="7"/>
      <c r="F29" s="85"/>
      <c r="G29" s="7"/>
      <c r="H29" s="6"/>
      <c r="I29" s="7"/>
      <c r="J29" s="6"/>
      <c r="K29" s="7"/>
      <c r="L29" s="7"/>
      <c r="M29" s="7"/>
      <c r="N29" s="6"/>
    </row>
    <row r="30" spans="1:14" ht="12.75">
      <c r="A30" s="7"/>
      <c r="B30" s="3"/>
      <c r="C30" s="7"/>
      <c r="D30" s="7"/>
      <c r="E30" s="7"/>
      <c r="F30" s="85"/>
      <c r="G30" s="7"/>
      <c r="H30" s="6"/>
      <c r="I30" s="7"/>
      <c r="J30" s="6"/>
      <c r="K30" s="7"/>
      <c r="L30" s="7"/>
      <c r="M30" s="7"/>
      <c r="N30" s="6"/>
    </row>
    <row r="31" spans="1:14" ht="12.75">
      <c r="A31" s="7"/>
      <c r="B31" s="3"/>
      <c r="C31" s="7"/>
      <c r="D31" s="7"/>
      <c r="E31" s="7"/>
      <c r="F31" s="85"/>
      <c r="G31" s="7"/>
      <c r="H31" s="6"/>
      <c r="I31" s="7"/>
      <c r="J31" s="6"/>
      <c r="K31" s="7"/>
      <c r="L31" s="7"/>
      <c r="M31" s="7"/>
      <c r="N31" s="6"/>
    </row>
    <row r="32" spans="1:14" ht="12.75">
      <c r="A32" s="7"/>
      <c r="B32" s="3"/>
      <c r="C32" s="7"/>
      <c r="D32" s="7"/>
      <c r="E32" s="7"/>
      <c r="F32" s="85"/>
      <c r="G32" s="7"/>
      <c r="H32" s="6"/>
      <c r="I32" s="7"/>
      <c r="J32" s="6"/>
      <c r="K32" s="7"/>
      <c r="L32" s="7"/>
      <c r="M32" s="7"/>
      <c r="N32" s="6"/>
    </row>
    <row r="33" spans="1:14" ht="12.75">
      <c r="A33" s="7"/>
      <c r="B33" s="3"/>
      <c r="C33" s="7"/>
      <c r="D33" s="7"/>
      <c r="E33" s="7"/>
      <c r="F33" s="85"/>
      <c r="G33" s="7"/>
      <c r="H33" s="6"/>
      <c r="I33" s="7"/>
      <c r="J33" s="6"/>
      <c r="K33" s="7"/>
      <c r="L33" s="7"/>
      <c r="M33" s="7"/>
      <c r="N33" s="6"/>
    </row>
    <row r="34" spans="1:14" ht="15">
      <c r="A34" s="17"/>
      <c r="B34" s="121" t="s">
        <v>96</v>
      </c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</row>
    <row r="35" spans="1:14" ht="15.75">
      <c r="A35" s="17"/>
      <c r="B35" s="122" t="s">
        <v>97</v>
      </c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</row>
    <row r="36" spans="1:14" ht="15">
      <c r="A36" s="17"/>
      <c r="B36" s="121" t="s">
        <v>98</v>
      </c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</row>
    <row r="37" spans="1:14" ht="15">
      <c r="A37" s="17"/>
      <c r="B37" s="121" t="s">
        <v>193</v>
      </c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</row>
    <row r="38" spans="1:14" ht="15">
      <c r="A38" s="17"/>
      <c r="B38" s="121" t="s">
        <v>99</v>
      </c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</row>
    <row r="39" spans="1:14" ht="12.75">
      <c r="A39" s="7"/>
      <c r="B39" s="7"/>
      <c r="C39" s="7"/>
      <c r="D39" s="7"/>
      <c r="E39" s="7"/>
      <c r="F39" s="85"/>
      <c r="G39" s="7"/>
      <c r="H39" s="6"/>
      <c r="I39" s="7"/>
      <c r="J39" s="6"/>
      <c r="K39" s="7"/>
      <c r="L39" s="6"/>
      <c r="M39" s="7"/>
      <c r="N39" s="6"/>
    </row>
    <row r="40" spans="1:14" ht="12.75">
      <c r="A40" s="123" t="s">
        <v>0</v>
      </c>
      <c r="B40" s="123" t="s">
        <v>2</v>
      </c>
      <c r="C40" s="123" t="s">
        <v>92</v>
      </c>
      <c r="D40" s="123" t="s">
        <v>90</v>
      </c>
      <c r="E40" s="123" t="s">
        <v>93</v>
      </c>
      <c r="F40" s="118" t="s">
        <v>103</v>
      </c>
      <c r="G40" s="112" t="s">
        <v>5</v>
      </c>
      <c r="H40" s="114"/>
      <c r="I40" s="112" t="s">
        <v>6</v>
      </c>
      <c r="J40" s="114"/>
      <c r="K40" s="112" t="s">
        <v>7</v>
      </c>
      <c r="L40" s="114"/>
      <c r="M40" s="112" t="s">
        <v>5</v>
      </c>
      <c r="N40" s="114"/>
    </row>
    <row r="41" spans="1:14" ht="12.75">
      <c r="A41" s="124"/>
      <c r="B41" s="124"/>
      <c r="C41" s="124"/>
      <c r="D41" s="124"/>
      <c r="E41" s="124"/>
      <c r="F41" s="119"/>
      <c r="G41" s="115" t="s">
        <v>181</v>
      </c>
      <c r="H41" s="117"/>
      <c r="I41" s="115"/>
      <c r="J41" s="117"/>
      <c r="K41" s="115"/>
      <c r="L41" s="117"/>
      <c r="M41" s="115" t="s">
        <v>192</v>
      </c>
      <c r="N41" s="117"/>
    </row>
    <row r="42" spans="1:14" ht="12.75">
      <c r="A42" s="125"/>
      <c r="B42" s="125"/>
      <c r="C42" s="125"/>
      <c r="D42" s="125"/>
      <c r="E42" s="125"/>
      <c r="F42" s="120"/>
      <c r="G42" s="11" t="s">
        <v>8</v>
      </c>
      <c r="H42" s="13" t="s">
        <v>10</v>
      </c>
      <c r="I42" s="11" t="s">
        <v>8</v>
      </c>
      <c r="J42" s="13" t="s">
        <v>10</v>
      </c>
      <c r="K42" s="11" t="s">
        <v>8</v>
      </c>
      <c r="L42" s="13" t="s">
        <v>10</v>
      </c>
      <c r="M42" s="11" t="s">
        <v>11</v>
      </c>
      <c r="N42" s="13" t="s">
        <v>10</v>
      </c>
    </row>
    <row r="43" spans="1:14" ht="12.75">
      <c r="A43" s="11">
        <v>1</v>
      </c>
      <c r="B43" s="11" t="s">
        <v>39</v>
      </c>
      <c r="C43" s="11" t="s">
        <v>27</v>
      </c>
      <c r="D43" s="65" t="s">
        <v>106</v>
      </c>
      <c r="E43" s="11"/>
      <c r="F43" s="88">
        <v>22.4766</v>
      </c>
      <c r="G43" s="65">
        <v>90</v>
      </c>
      <c r="H43" s="67">
        <f aca="true" t="shared" si="0" ref="H43:H60">G43*F43</f>
        <v>2022.894</v>
      </c>
      <c r="I43" s="65"/>
      <c r="J43" s="67">
        <f>I43*F43</f>
        <v>0</v>
      </c>
      <c r="K43" s="65">
        <v>90</v>
      </c>
      <c r="L43" s="67">
        <f>K43*F43</f>
        <v>2022.894</v>
      </c>
      <c r="M43" s="65">
        <f aca="true" t="shared" si="1" ref="M43:M61">G43+I43-K43</f>
        <v>0</v>
      </c>
      <c r="N43" s="68">
        <f>M43*F43</f>
        <v>0</v>
      </c>
    </row>
    <row r="44" spans="1:14" ht="12.75">
      <c r="A44" s="11">
        <v>2</v>
      </c>
      <c r="B44" s="11" t="s">
        <v>120</v>
      </c>
      <c r="C44" s="11" t="s">
        <v>27</v>
      </c>
      <c r="D44" s="65">
        <v>406506</v>
      </c>
      <c r="E44" s="11"/>
      <c r="F44" s="88">
        <v>0.45903</v>
      </c>
      <c r="G44" s="65">
        <v>300</v>
      </c>
      <c r="H44" s="67">
        <f t="shared" si="0"/>
        <v>137.709</v>
      </c>
      <c r="I44" s="65"/>
      <c r="J44" s="67">
        <f aca="true" t="shared" si="2" ref="J44:J61">I44*F44</f>
        <v>0</v>
      </c>
      <c r="K44" s="65">
        <v>300</v>
      </c>
      <c r="L44" s="67">
        <f aca="true" t="shared" si="3" ref="L44:L61">K44*F44</f>
        <v>137.709</v>
      </c>
      <c r="M44" s="65">
        <f t="shared" si="1"/>
        <v>0</v>
      </c>
      <c r="N44" s="68">
        <f aca="true" t="shared" si="4" ref="N44:N61">M44*F44</f>
        <v>0</v>
      </c>
    </row>
    <row r="45" spans="1:14" ht="25.5">
      <c r="A45" s="11">
        <v>3</v>
      </c>
      <c r="B45" s="11" t="s">
        <v>150</v>
      </c>
      <c r="C45" s="11" t="s">
        <v>33</v>
      </c>
      <c r="D45" s="65" t="s">
        <v>151</v>
      </c>
      <c r="E45" s="11"/>
      <c r="F45" s="88">
        <v>85.91</v>
      </c>
      <c r="G45" s="65">
        <v>15</v>
      </c>
      <c r="H45" s="67">
        <f t="shared" si="0"/>
        <v>1288.6499999999999</v>
      </c>
      <c r="I45" s="65"/>
      <c r="J45" s="67">
        <f t="shared" si="2"/>
        <v>0</v>
      </c>
      <c r="K45" s="65">
        <v>1</v>
      </c>
      <c r="L45" s="67">
        <f t="shared" si="3"/>
        <v>85.91</v>
      </c>
      <c r="M45" s="65">
        <f t="shared" si="1"/>
        <v>14</v>
      </c>
      <c r="N45" s="68">
        <f t="shared" si="4"/>
        <v>1202.74</v>
      </c>
    </row>
    <row r="46" spans="1:14" ht="12.75">
      <c r="A46" s="11">
        <v>4</v>
      </c>
      <c r="B46" s="11" t="s">
        <v>154</v>
      </c>
      <c r="C46" s="11" t="s">
        <v>31</v>
      </c>
      <c r="D46" s="65" t="s">
        <v>159</v>
      </c>
      <c r="E46" s="11"/>
      <c r="F46" s="88">
        <v>0.8336</v>
      </c>
      <c r="G46" s="65">
        <v>1410</v>
      </c>
      <c r="H46" s="67">
        <f t="shared" si="0"/>
        <v>1175.376</v>
      </c>
      <c r="I46" s="65"/>
      <c r="J46" s="67">
        <f t="shared" si="2"/>
        <v>0</v>
      </c>
      <c r="K46" s="65">
        <v>1210</v>
      </c>
      <c r="L46" s="67">
        <f t="shared" si="3"/>
        <v>1008.6560000000001</v>
      </c>
      <c r="M46" s="65">
        <f t="shared" si="1"/>
        <v>200</v>
      </c>
      <c r="N46" s="68">
        <f t="shared" si="4"/>
        <v>166.72</v>
      </c>
    </row>
    <row r="47" spans="1:14" ht="12.75">
      <c r="A47" s="11">
        <v>5</v>
      </c>
      <c r="B47" s="11" t="s">
        <v>157</v>
      </c>
      <c r="C47" s="11" t="s">
        <v>27</v>
      </c>
      <c r="D47" s="65" t="s">
        <v>158</v>
      </c>
      <c r="E47" s="11"/>
      <c r="F47" s="88">
        <v>1.2796</v>
      </c>
      <c r="G47" s="65">
        <v>205</v>
      </c>
      <c r="H47" s="67">
        <f t="shared" si="0"/>
        <v>262.31800000000004</v>
      </c>
      <c r="I47" s="65"/>
      <c r="J47" s="67">
        <f t="shared" si="2"/>
        <v>0</v>
      </c>
      <c r="K47" s="65">
        <v>205</v>
      </c>
      <c r="L47" s="67">
        <f t="shared" si="3"/>
        <v>262.31800000000004</v>
      </c>
      <c r="M47" s="65">
        <f t="shared" si="1"/>
        <v>0</v>
      </c>
      <c r="N47" s="68">
        <f t="shared" si="4"/>
        <v>0</v>
      </c>
    </row>
    <row r="48" spans="1:14" ht="12.75">
      <c r="A48" s="11">
        <v>6</v>
      </c>
      <c r="B48" s="11" t="s">
        <v>49</v>
      </c>
      <c r="C48" s="11" t="s">
        <v>27</v>
      </c>
      <c r="D48" s="65" t="s">
        <v>202</v>
      </c>
      <c r="E48" s="11"/>
      <c r="F48" s="88">
        <v>1.811</v>
      </c>
      <c r="G48" s="65">
        <v>0</v>
      </c>
      <c r="H48" s="67">
        <f t="shared" si="0"/>
        <v>0</v>
      </c>
      <c r="I48" s="65">
        <v>780</v>
      </c>
      <c r="J48" s="67">
        <f t="shared" si="2"/>
        <v>1412.58</v>
      </c>
      <c r="K48" s="65">
        <v>480</v>
      </c>
      <c r="L48" s="67">
        <f t="shared" si="3"/>
        <v>869.28</v>
      </c>
      <c r="M48" s="65">
        <f>G48+I48-K48</f>
        <v>300</v>
      </c>
      <c r="N48" s="68">
        <f>M48*F48</f>
        <v>543.3</v>
      </c>
    </row>
    <row r="49" spans="1:14" ht="12.75">
      <c r="A49" s="11">
        <v>7</v>
      </c>
      <c r="B49" s="11" t="s">
        <v>154</v>
      </c>
      <c r="C49" s="11" t="s">
        <v>31</v>
      </c>
      <c r="D49" s="65" t="s">
        <v>201</v>
      </c>
      <c r="E49" s="11"/>
      <c r="F49" s="88">
        <v>0.7566</v>
      </c>
      <c r="G49" s="65"/>
      <c r="H49" s="67"/>
      <c r="I49" s="65">
        <v>1000</v>
      </c>
      <c r="J49" s="67">
        <f t="shared" si="2"/>
        <v>756.6</v>
      </c>
      <c r="K49" s="65"/>
      <c r="L49" s="67">
        <f t="shared" si="3"/>
        <v>0</v>
      </c>
      <c r="M49" s="65">
        <f>G49+I49-K49</f>
        <v>1000</v>
      </c>
      <c r="N49" s="68">
        <f>M49*F49</f>
        <v>756.6</v>
      </c>
    </row>
    <row r="50" spans="1:14" ht="12.75">
      <c r="A50" s="11">
        <v>8</v>
      </c>
      <c r="B50" s="11" t="s">
        <v>203</v>
      </c>
      <c r="C50" s="11" t="s">
        <v>162</v>
      </c>
      <c r="D50" s="65" t="s">
        <v>204</v>
      </c>
      <c r="E50" s="11"/>
      <c r="F50" s="88">
        <v>2.9088</v>
      </c>
      <c r="G50" s="65">
        <v>0</v>
      </c>
      <c r="H50" s="67">
        <f t="shared" si="0"/>
        <v>0</v>
      </c>
      <c r="I50" s="65">
        <v>1800</v>
      </c>
      <c r="J50" s="67">
        <f t="shared" si="2"/>
        <v>5235.84</v>
      </c>
      <c r="K50" s="65">
        <v>1300</v>
      </c>
      <c r="L50" s="67">
        <f t="shared" si="3"/>
        <v>3781.4399999999996</v>
      </c>
      <c r="M50" s="65">
        <f t="shared" si="1"/>
        <v>500</v>
      </c>
      <c r="N50" s="68">
        <f t="shared" si="4"/>
        <v>1454.3999999999999</v>
      </c>
    </row>
    <row r="51" spans="1:14" ht="12.75">
      <c r="A51" s="11">
        <v>9</v>
      </c>
      <c r="B51" s="11" t="s">
        <v>153</v>
      </c>
      <c r="C51" s="11" t="s">
        <v>27</v>
      </c>
      <c r="D51" s="65" t="s">
        <v>170</v>
      </c>
      <c r="E51" s="11"/>
      <c r="F51" s="88">
        <v>0.3877</v>
      </c>
      <c r="G51" s="65">
        <v>2000</v>
      </c>
      <c r="H51" s="67">
        <f t="shared" si="0"/>
        <v>775.4</v>
      </c>
      <c r="I51" s="65">
        <v>500</v>
      </c>
      <c r="J51" s="67">
        <f t="shared" si="2"/>
        <v>193.85</v>
      </c>
      <c r="K51" s="65">
        <v>740</v>
      </c>
      <c r="L51" s="67">
        <f t="shared" si="3"/>
        <v>286.89799999999997</v>
      </c>
      <c r="M51" s="65">
        <f t="shared" si="1"/>
        <v>1760</v>
      </c>
      <c r="N51" s="68">
        <f t="shared" si="4"/>
        <v>682.352</v>
      </c>
    </row>
    <row r="52" spans="1:14" ht="12.75">
      <c r="A52" s="11">
        <v>10</v>
      </c>
      <c r="B52" s="11" t="s">
        <v>161</v>
      </c>
      <c r="C52" s="11" t="s">
        <v>27</v>
      </c>
      <c r="D52" s="65" t="s">
        <v>164</v>
      </c>
      <c r="E52" s="11"/>
      <c r="F52" s="88">
        <v>0.5777</v>
      </c>
      <c r="G52" s="65">
        <v>340</v>
      </c>
      <c r="H52" s="67">
        <f t="shared" si="0"/>
        <v>196.418</v>
      </c>
      <c r="I52" s="65"/>
      <c r="J52" s="67">
        <f t="shared" si="2"/>
        <v>0</v>
      </c>
      <c r="K52" s="65">
        <v>340</v>
      </c>
      <c r="L52" s="67">
        <f t="shared" si="3"/>
        <v>196.418</v>
      </c>
      <c r="M52" s="65">
        <f t="shared" si="1"/>
        <v>0</v>
      </c>
      <c r="N52" s="68">
        <f t="shared" si="4"/>
        <v>0</v>
      </c>
    </row>
    <row r="53" spans="1:14" ht="12.75">
      <c r="A53" s="11">
        <v>11</v>
      </c>
      <c r="B53" s="11" t="s">
        <v>161</v>
      </c>
      <c r="C53" s="11" t="s">
        <v>27</v>
      </c>
      <c r="D53" s="65" t="s">
        <v>189</v>
      </c>
      <c r="E53" s="11"/>
      <c r="F53" s="88">
        <v>0.5777</v>
      </c>
      <c r="G53" s="65">
        <v>2000</v>
      </c>
      <c r="H53" s="67">
        <f t="shared" si="0"/>
        <v>1155.4</v>
      </c>
      <c r="I53" s="65">
        <v>1500</v>
      </c>
      <c r="J53" s="67">
        <f t="shared" si="2"/>
        <v>866.55</v>
      </c>
      <c r="K53" s="65">
        <v>1940</v>
      </c>
      <c r="L53" s="67">
        <f t="shared" si="3"/>
        <v>1120.738</v>
      </c>
      <c r="M53" s="65">
        <f t="shared" si="1"/>
        <v>1560</v>
      </c>
      <c r="N53" s="68">
        <f t="shared" si="4"/>
        <v>901.212</v>
      </c>
    </row>
    <row r="54" spans="1:14" ht="12.75">
      <c r="A54" s="11">
        <v>12</v>
      </c>
      <c r="B54" s="11" t="s">
        <v>163</v>
      </c>
      <c r="C54" s="11" t="s">
        <v>27</v>
      </c>
      <c r="D54" s="65">
        <v>50416</v>
      </c>
      <c r="E54" s="11"/>
      <c r="F54" s="88">
        <v>2.554</v>
      </c>
      <c r="G54" s="65">
        <v>240</v>
      </c>
      <c r="H54" s="67">
        <f t="shared" si="0"/>
        <v>612.9599999999999</v>
      </c>
      <c r="I54" s="65"/>
      <c r="J54" s="67">
        <f t="shared" si="2"/>
        <v>0</v>
      </c>
      <c r="K54" s="65">
        <v>240</v>
      </c>
      <c r="L54" s="67">
        <f t="shared" si="3"/>
        <v>612.9599999999999</v>
      </c>
      <c r="M54" s="65">
        <f t="shared" si="1"/>
        <v>0</v>
      </c>
      <c r="N54" s="68">
        <f t="shared" si="4"/>
        <v>0</v>
      </c>
    </row>
    <row r="55" spans="1:14" ht="12.75">
      <c r="A55" s="11">
        <v>13</v>
      </c>
      <c r="B55" s="11" t="s">
        <v>51</v>
      </c>
      <c r="C55" s="11" t="s">
        <v>33</v>
      </c>
      <c r="D55" s="65">
        <v>142824</v>
      </c>
      <c r="E55" s="11"/>
      <c r="F55" s="88">
        <v>64.46</v>
      </c>
      <c r="G55" s="65">
        <v>30</v>
      </c>
      <c r="H55" s="67">
        <f t="shared" si="0"/>
        <v>1933.7999999999997</v>
      </c>
      <c r="I55" s="65"/>
      <c r="J55" s="67">
        <f t="shared" si="2"/>
        <v>0</v>
      </c>
      <c r="K55" s="65">
        <v>30</v>
      </c>
      <c r="L55" s="67">
        <f t="shared" si="3"/>
        <v>1933.7999999999997</v>
      </c>
      <c r="M55" s="65">
        <f t="shared" si="1"/>
        <v>0</v>
      </c>
      <c r="N55" s="68">
        <f t="shared" si="4"/>
        <v>0</v>
      </c>
    </row>
    <row r="56" spans="1:14" ht="12.75">
      <c r="A56" s="11">
        <v>14</v>
      </c>
      <c r="B56" s="11" t="s">
        <v>168</v>
      </c>
      <c r="C56" s="11" t="s">
        <v>27</v>
      </c>
      <c r="D56" s="65" t="s">
        <v>169</v>
      </c>
      <c r="E56" s="11"/>
      <c r="F56" s="88">
        <v>8.255</v>
      </c>
      <c r="G56" s="65">
        <v>100</v>
      </c>
      <c r="H56" s="67">
        <f t="shared" si="0"/>
        <v>825.5000000000001</v>
      </c>
      <c r="I56" s="65">
        <v>90</v>
      </c>
      <c r="J56" s="67">
        <f t="shared" si="2"/>
        <v>742.95</v>
      </c>
      <c r="K56" s="65">
        <v>100</v>
      </c>
      <c r="L56" s="67">
        <f t="shared" si="3"/>
        <v>825.5000000000001</v>
      </c>
      <c r="M56" s="65">
        <f t="shared" si="1"/>
        <v>90</v>
      </c>
      <c r="N56" s="68">
        <f t="shared" si="4"/>
        <v>742.95</v>
      </c>
    </row>
    <row r="57" spans="1:14" ht="12.75">
      <c r="A57" s="11">
        <v>15</v>
      </c>
      <c r="B57" s="11" t="s">
        <v>172</v>
      </c>
      <c r="C57" s="11" t="s">
        <v>27</v>
      </c>
      <c r="D57" s="65" t="s">
        <v>171</v>
      </c>
      <c r="E57" s="11"/>
      <c r="F57" s="88">
        <v>0.73303</v>
      </c>
      <c r="G57" s="65">
        <v>1000</v>
      </c>
      <c r="H57" s="67">
        <f t="shared" si="0"/>
        <v>733.03</v>
      </c>
      <c r="I57" s="65"/>
      <c r="J57" s="67">
        <f t="shared" si="2"/>
        <v>0</v>
      </c>
      <c r="K57" s="65">
        <v>240</v>
      </c>
      <c r="L57" s="67">
        <f t="shared" si="3"/>
        <v>175.9272</v>
      </c>
      <c r="M57" s="65">
        <f t="shared" si="1"/>
        <v>760</v>
      </c>
      <c r="N57" s="68">
        <f t="shared" si="4"/>
        <v>557.1028</v>
      </c>
    </row>
    <row r="58" spans="1:14" ht="15.75" customHeight="1">
      <c r="A58" s="11">
        <v>16</v>
      </c>
      <c r="B58" s="11" t="s">
        <v>173</v>
      </c>
      <c r="C58" s="11" t="s">
        <v>162</v>
      </c>
      <c r="D58" s="65">
        <v>51215</v>
      </c>
      <c r="E58" s="11"/>
      <c r="F58" s="88">
        <v>3.1819</v>
      </c>
      <c r="G58" s="65">
        <v>200</v>
      </c>
      <c r="H58" s="67">
        <f t="shared" si="0"/>
        <v>636.38</v>
      </c>
      <c r="I58" s="65">
        <v>300</v>
      </c>
      <c r="J58" s="67">
        <f t="shared" si="2"/>
        <v>954.57</v>
      </c>
      <c r="K58" s="65">
        <v>500</v>
      </c>
      <c r="L58" s="67">
        <f t="shared" si="3"/>
        <v>1590.95</v>
      </c>
      <c r="M58" s="65">
        <f t="shared" si="1"/>
        <v>0</v>
      </c>
      <c r="N58" s="68">
        <f t="shared" si="4"/>
        <v>0</v>
      </c>
    </row>
    <row r="59" spans="1:14" ht="12.75">
      <c r="A59" s="11">
        <v>17</v>
      </c>
      <c r="B59" s="11" t="s">
        <v>43</v>
      </c>
      <c r="C59" s="11" t="s">
        <v>33</v>
      </c>
      <c r="D59" s="65">
        <v>143553</v>
      </c>
      <c r="E59" s="11"/>
      <c r="F59" s="104">
        <v>10.14</v>
      </c>
      <c r="G59" s="65">
        <v>0</v>
      </c>
      <c r="H59" s="67">
        <f t="shared" si="0"/>
        <v>0</v>
      </c>
      <c r="I59" s="65">
        <v>30</v>
      </c>
      <c r="J59" s="67">
        <f t="shared" si="2"/>
        <v>304.20000000000005</v>
      </c>
      <c r="K59" s="65">
        <v>30</v>
      </c>
      <c r="L59" s="67">
        <f t="shared" si="3"/>
        <v>304.20000000000005</v>
      </c>
      <c r="M59" s="65">
        <f t="shared" si="1"/>
        <v>0</v>
      </c>
      <c r="N59" s="68">
        <f t="shared" si="4"/>
        <v>0</v>
      </c>
    </row>
    <row r="60" spans="1:14" ht="12.75">
      <c r="A60" s="11">
        <v>18</v>
      </c>
      <c r="B60" s="11" t="s">
        <v>45</v>
      </c>
      <c r="C60" s="11" t="s">
        <v>31</v>
      </c>
      <c r="D60" s="65" t="s">
        <v>190</v>
      </c>
      <c r="E60" s="11"/>
      <c r="F60" s="104">
        <v>6.6174</v>
      </c>
      <c r="G60" s="65">
        <v>445</v>
      </c>
      <c r="H60" s="67">
        <f t="shared" si="0"/>
        <v>2944.743</v>
      </c>
      <c r="I60" s="65">
        <v>990</v>
      </c>
      <c r="J60" s="67">
        <f t="shared" si="2"/>
        <v>6551.226</v>
      </c>
      <c r="K60" s="65">
        <v>930</v>
      </c>
      <c r="L60" s="67">
        <f t="shared" si="3"/>
        <v>6154.182</v>
      </c>
      <c r="M60" s="65">
        <f t="shared" si="1"/>
        <v>505</v>
      </c>
      <c r="N60" s="68">
        <f t="shared" si="4"/>
        <v>3341.787</v>
      </c>
    </row>
    <row r="61" spans="1:14" ht="15" customHeight="1">
      <c r="A61" s="11">
        <v>19</v>
      </c>
      <c r="B61" s="11" t="s">
        <v>146</v>
      </c>
      <c r="C61" s="11" t="s">
        <v>27</v>
      </c>
      <c r="D61" s="65" t="s">
        <v>205</v>
      </c>
      <c r="E61" s="11"/>
      <c r="F61" s="104">
        <v>13.6754</v>
      </c>
      <c r="G61" s="65"/>
      <c r="H61" s="67"/>
      <c r="I61" s="65">
        <v>210</v>
      </c>
      <c r="J61" s="67">
        <f t="shared" si="2"/>
        <v>2871.834</v>
      </c>
      <c r="K61" s="65">
        <v>100</v>
      </c>
      <c r="L61" s="67">
        <f t="shared" si="3"/>
        <v>1367.54</v>
      </c>
      <c r="M61" s="65">
        <f t="shared" si="1"/>
        <v>110</v>
      </c>
      <c r="N61" s="68">
        <f t="shared" si="4"/>
        <v>1504.2939999999999</v>
      </c>
    </row>
    <row r="62" spans="1:14" ht="12.75">
      <c r="A62" s="11"/>
      <c r="B62" s="11"/>
      <c r="C62" s="14"/>
      <c r="D62" s="14"/>
      <c r="E62" s="14"/>
      <c r="F62" s="89"/>
      <c r="G62" s="69"/>
      <c r="H62" s="70">
        <f>SUM(H43:H60)</f>
        <v>14700.578</v>
      </c>
      <c r="I62" s="69"/>
      <c r="J62" s="70">
        <f>SUM(J43:J61)</f>
        <v>19890.2</v>
      </c>
      <c r="K62" s="69"/>
      <c r="L62" s="70">
        <f>SUM(L43:L61)</f>
        <v>22737.3202</v>
      </c>
      <c r="M62" s="65"/>
      <c r="N62" s="71">
        <f>SUM(N43:N61)</f>
        <v>11853.4578</v>
      </c>
    </row>
    <row r="63" spans="1:14" ht="12.75">
      <c r="A63" s="5"/>
      <c r="B63" s="5"/>
      <c r="C63" s="53"/>
      <c r="D63" s="53"/>
      <c r="E63" s="53"/>
      <c r="F63" s="92"/>
      <c r="G63" s="79"/>
      <c r="H63" s="80"/>
      <c r="I63" s="79"/>
      <c r="J63" s="80"/>
      <c r="K63" s="79"/>
      <c r="L63" s="80"/>
      <c r="M63" s="81"/>
      <c r="N63" s="82"/>
    </row>
    <row r="64" spans="1:14" ht="12.75">
      <c r="A64" s="5"/>
      <c r="B64" s="5"/>
      <c r="C64" s="53"/>
      <c r="D64" s="53"/>
      <c r="E64" s="53"/>
      <c r="F64" s="92"/>
      <c r="G64" s="79"/>
      <c r="H64" s="80"/>
      <c r="I64" s="79"/>
      <c r="J64" s="80"/>
      <c r="K64" s="79"/>
      <c r="L64" s="80"/>
      <c r="M64" s="81"/>
      <c r="N64" s="82"/>
    </row>
    <row r="65" spans="1:14" ht="15.75">
      <c r="A65" s="17"/>
      <c r="B65" s="1" t="s">
        <v>155</v>
      </c>
      <c r="C65" s="99"/>
      <c r="D65" s="99"/>
      <c r="E65" s="100"/>
      <c r="F65" s="101"/>
      <c r="G65" s="102"/>
      <c r="H65" s="18"/>
      <c r="I65" s="17"/>
      <c r="J65" s="6"/>
      <c r="K65" s="7"/>
      <c r="L65" s="6"/>
      <c r="M65" s="7"/>
      <c r="N65" s="6"/>
    </row>
    <row r="66" spans="1:14" ht="15.75">
      <c r="A66" s="17"/>
      <c r="B66" s="1"/>
      <c r="C66" s="99"/>
      <c r="D66" s="99"/>
      <c r="E66" s="100"/>
      <c r="F66" s="101"/>
      <c r="G66" s="102"/>
      <c r="H66" s="18"/>
      <c r="I66" s="17"/>
      <c r="J66" s="6"/>
      <c r="K66" s="7"/>
      <c r="L66" s="6"/>
      <c r="M66" s="7"/>
      <c r="N66" s="6"/>
    </row>
    <row r="67" spans="1:14" ht="15.75">
      <c r="A67" s="17"/>
      <c r="B67" s="1" t="s">
        <v>21</v>
      </c>
      <c r="C67" s="17"/>
      <c r="D67" s="17"/>
      <c r="E67" s="17"/>
      <c r="F67" s="90"/>
      <c r="G67" s="17"/>
      <c r="H67" s="18"/>
      <c r="I67" s="17"/>
      <c r="J67" s="6"/>
      <c r="K67" s="7"/>
      <c r="L67" s="6"/>
      <c r="M67" s="7"/>
      <c r="N67" s="6"/>
    </row>
    <row r="68" spans="1:14" ht="12.75">
      <c r="A68" s="7"/>
      <c r="B68" s="3" t="s">
        <v>22</v>
      </c>
      <c r="C68" s="7"/>
      <c r="D68" s="7"/>
      <c r="E68" s="7"/>
      <c r="F68" s="85"/>
      <c r="G68" s="7"/>
      <c r="H68" s="6"/>
      <c r="I68" s="7"/>
      <c r="J68" s="6"/>
      <c r="K68" s="7"/>
      <c r="L68" s="6"/>
      <c r="M68" s="7"/>
      <c r="N68" s="6"/>
    </row>
    <row r="69" spans="1:14" ht="12.75">
      <c r="A69" s="7"/>
      <c r="B69" s="3" t="s">
        <v>176</v>
      </c>
      <c r="C69" s="7"/>
      <c r="D69" s="7"/>
      <c r="E69" s="7"/>
      <c r="F69" s="85"/>
      <c r="G69" s="7"/>
      <c r="H69" s="6"/>
      <c r="I69" s="7"/>
      <c r="J69" s="6"/>
      <c r="K69" s="7"/>
      <c r="L69" s="7"/>
      <c r="M69" s="7"/>
      <c r="N69" s="6"/>
    </row>
    <row r="70" spans="1:14" ht="12.75">
      <c r="A70" s="7"/>
      <c r="B70" s="3"/>
      <c r="C70" s="7"/>
      <c r="D70" s="7"/>
      <c r="E70" s="7"/>
      <c r="F70" s="85"/>
      <c r="G70" s="7"/>
      <c r="H70" s="6"/>
      <c r="I70" s="7"/>
      <c r="J70" s="6"/>
      <c r="K70" s="7"/>
      <c r="L70" s="7"/>
      <c r="M70" s="7"/>
      <c r="N70" s="6"/>
    </row>
    <row r="71" spans="1:14" ht="15">
      <c r="A71" s="17"/>
      <c r="B71" s="121" t="s">
        <v>96</v>
      </c>
      <c r="C71" s="121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</row>
    <row r="72" spans="1:14" ht="15.75">
      <c r="A72" s="17"/>
      <c r="B72" s="122" t="s">
        <v>97</v>
      </c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</row>
    <row r="73" spans="1:14" ht="15">
      <c r="A73" s="17"/>
      <c r="B73" s="121" t="s">
        <v>98</v>
      </c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</row>
    <row r="74" spans="1:14" ht="15">
      <c r="A74" s="73"/>
      <c r="B74" s="73"/>
      <c r="C74" s="121" t="s">
        <v>194</v>
      </c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</row>
    <row r="75" spans="1:14" ht="15">
      <c r="A75" s="17"/>
      <c r="B75" s="121" t="s">
        <v>101</v>
      </c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</row>
    <row r="76" spans="1:14" ht="12.75">
      <c r="A76" s="7"/>
      <c r="B76" s="7"/>
      <c r="C76" s="7"/>
      <c r="D76" s="7"/>
      <c r="E76" s="7"/>
      <c r="F76" s="85"/>
      <c r="G76" s="7"/>
      <c r="H76" s="6"/>
      <c r="I76" s="7"/>
      <c r="J76" s="6"/>
      <c r="K76" s="7"/>
      <c r="L76" s="6"/>
      <c r="M76" s="7"/>
      <c r="N76" s="6"/>
    </row>
    <row r="77" spans="1:14" ht="12.75">
      <c r="A77" s="123" t="s">
        <v>95</v>
      </c>
      <c r="B77" s="123" t="s">
        <v>2</v>
      </c>
      <c r="C77" s="123" t="s">
        <v>92</v>
      </c>
      <c r="D77" s="123" t="s">
        <v>90</v>
      </c>
      <c r="E77" s="123" t="s">
        <v>93</v>
      </c>
      <c r="F77" s="118" t="s">
        <v>103</v>
      </c>
      <c r="G77" s="126" t="s">
        <v>5</v>
      </c>
      <c r="H77" s="126"/>
      <c r="I77" s="108" t="s">
        <v>6</v>
      </c>
      <c r="J77" s="108"/>
      <c r="K77" s="108" t="s">
        <v>7</v>
      </c>
      <c r="L77" s="108"/>
      <c r="M77" s="112" t="s">
        <v>5</v>
      </c>
      <c r="N77" s="114"/>
    </row>
    <row r="78" spans="1:14" ht="12.75">
      <c r="A78" s="124"/>
      <c r="B78" s="124"/>
      <c r="C78" s="124"/>
      <c r="D78" s="124"/>
      <c r="E78" s="124"/>
      <c r="F78" s="119"/>
      <c r="G78" s="127" t="s">
        <v>181</v>
      </c>
      <c r="H78" s="127"/>
      <c r="I78" s="108"/>
      <c r="J78" s="108"/>
      <c r="K78" s="108"/>
      <c r="L78" s="108"/>
      <c r="M78" s="115" t="s">
        <v>192</v>
      </c>
      <c r="N78" s="117"/>
    </row>
    <row r="79" spans="1:14" ht="12.75">
      <c r="A79" s="125"/>
      <c r="B79" s="125"/>
      <c r="C79" s="125"/>
      <c r="D79" s="125"/>
      <c r="E79" s="125"/>
      <c r="F79" s="120"/>
      <c r="G79" s="59" t="s">
        <v>8</v>
      </c>
      <c r="H79" s="62" t="s">
        <v>10</v>
      </c>
      <c r="I79" s="59" t="s">
        <v>8</v>
      </c>
      <c r="J79" s="62" t="s">
        <v>10</v>
      </c>
      <c r="K79" s="59" t="s">
        <v>8</v>
      </c>
      <c r="L79" s="62" t="s">
        <v>10</v>
      </c>
      <c r="M79" s="59" t="s">
        <v>11</v>
      </c>
      <c r="N79" s="62" t="s">
        <v>10</v>
      </c>
    </row>
    <row r="80" spans="1:14" ht="12.75">
      <c r="A80" s="11">
        <v>1</v>
      </c>
      <c r="B80" s="11" t="s">
        <v>45</v>
      </c>
      <c r="C80" s="11" t="s">
        <v>31</v>
      </c>
      <c r="D80" s="65" t="s">
        <v>198</v>
      </c>
      <c r="E80" s="72"/>
      <c r="F80" s="95">
        <v>7.3722114</v>
      </c>
      <c r="G80" s="72"/>
      <c r="H80" s="67"/>
      <c r="I80" s="72">
        <v>630</v>
      </c>
      <c r="J80" s="68">
        <f>I80*F80</f>
        <v>4644.493182</v>
      </c>
      <c r="K80" s="65">
        <v>360</v>
      </c>
      <c r="L80" s="67">
        <f>K80*F80</f>
        <v>2653.9961040000003</v>
      </c>
      <c r="M80" s="65">
        <f>G80+I80-K80</f>
        <v>270</v>
      </c>
      <c r="N80" s="68">
        <v>1990.49</v>
      </c>
    </row>
    <row r="81" spans="1:14" ht="12.75">
      <c r="A81" s="11">
        <v>2</v>
      </c>
      <c r="B81" s="11" t="s">
        <v>51</v>
      </c>
      <c r="C81" s="11" t="s">
        <v>33</v>
      </c>
      <c r="D81" s="65">
        <v>157063</v>
      </c>
      <c r="E81" s="72"/>
      <c r="F81" s="95">
        <v>127.39898</v>
      </c>
      <c r="G81" s="72">
        <v>25</v>
      </c>
      <c r="H81" s="67">
        <f>G81*F81</f>
        <v>3184.9745</v>
      </c>
      <c r="I81" s="72"/>
      <c r="J81" s="68">
        <f>I81*F81</f>
        <v>0</v>
      </c>
      <c r="K81" s="65"/>
      <c r="L81" s="67">
        <f aca="true" t="shared" si="5" ref="L81:L93">K81*F81</f>
        <v>0</v>
      </c>
      <c r="M81" s="65">
        <f aca="true" t="shared" si="6" ref="M81:M93">G81+I81-K81</f>
        <v>25</v>
      </c>
      <c r="N81" s="68">
        <f aca="true" t="shared" si="7" ref="N81:N93">H81+J81-L81</f>
        <v>3184.9745</v>
      </c>
    </row>
    <row r="82" spans="1:14" ht="12.75">
      <c r="A82" s="11">
        <v>3</v>
      </c>
      <c r="B82" s="11" t="s">
        <v>51</v>
      </c>
      <c r="C82" s="11" t="s">
        <v>33</v>
      </c>
      <c r="D82" s="65">
        <v>166424</v>
      </c>
      <c r="E82" s="72"/>
      <c r="F82" s="95">
        <v>120.74699</v>
      </c>
      <c r="G82" s="72"/>
      <c r="H82" s="67"/>
      <c r="I82" s="72">
        <v>20</v>
      </c>
      <c r="J82" s="68">
        <f aca="true" t="shared" si="8" ref="J82:J92">I82*F82</f>
        <v>2414.9398</v>
      </c>
      <c r="K82" s="65"/>
      <c r="L82" s="67">
        <f t="shared" si="5"/>
        <v>0</v>
      </c>
      <c r="M82" s="65">
        <f t="shared" si="6"/>
        <v>20</v>
      </c>
      <c r="N82" s="68">
        <f t="shared" si="7"/>
        <v>2414.9398</v>
      </c>
    </row>
    <row r="83" spans="1:14" ht="12.75">
      <c r="A83" s="11">
        <v>4</v>
      </c>
      <c r="B83" s="11" t="s">
        <v>146</v>
      </c>
      <c r="C83" s="11" t="s">
        <v>27</v>
      </c>
      <c r="D83" s="65" t="s">
        <v>156</v>
      </c>
      <c r="E83" s="72"/>
      <c r="F83" s="95">
        <v>15.9691367</v>
      </c>
      <c r="G83" s="72">
        <v>20</v>
      </c>
      <c r="H83" s="67">
        <f>G83*F83</f>
        <v>319.382734</v>
      </c>
      <c r="I83" s="72"/>
      <c r="J83" s="68">
        <f t="shared" si="8"/>
        <v>0</v>
      </c>
      <c r="K83" s="65"/>
      <c r="L83" s="67">
        <f t="shared" si="5"/>
        <v>0</v>
      </c>
      <c r="M83" s="65">
        <f t="shared" si="6"/>
        <v>20</v>
      </c>
      <c r="N83" s="68">
        <f t="shared" si="7"/>
        <v>319.382734</v>
      </c>
    </row>
    <row r="84" spans="1:14" ht="12.75">
      <c r="A84" s="11">
        <v>5</v>
      </c>
      <c r="B84" s="11" t="s">
        <v>146</v>
      </c>
      <c r="C84" s="11" t="s">
        <v>27</v>
      </c>
      <c r="D84" s="65" t="s">
        <v>156</v>
      </c>
      <c r="E84" s="72"/>
      <c r="F84" s="95">
        <v>15.1501636</v>
      </c>
      <c r="G84" s="72">
        <v>30</v>
      </c>
      <c r="H84" s="67">
        <f>G84*F84</f>
        <v>454.504908</v>
      </c>
      <c r="I84" s="72"/>
      <c r="J84" s="68">
        <f t="shared" si="8"/>
        <v>0</v>
      </c>
      <c r="K84" s="65"/>
      <c r="L84" s="67">
        <f t="shared" si="5"/>
        <v>0</v>
      </c>
      <c r="M84" s="65">
        <f t="shared" si="6"/>
        <v>30</v>
      </c>
      <c r="N84" s="68">
        <f t="shared" si="7"/>
        <v>454.504908</v>
      </c>
    </row>
    <row r="85" spans="1:16" ht="12.75">
      <c r="A85" s="11">
        <v>6</v>
      </c>
      <c r="B85" s="11" t="s">
        <v>69</v>
      </c>
      <c r="C85" s="11" t="s">
        <v>27</v>
      </c>
      <c r="D85" s="65" t="s">
        <v>187</v>
      </c>
      <c r="E85" s="72"/>
      <c r="F85" s="95">
        <v>1.8617881</v>
      </c>
      <c r="G85" s="72"/>
      <c r="H85" s="67"/>
      <c r="I85" s="72">
        <v>630</v>
      </c>
      <c r="J85" s="68">
        <f>I85*F85</f>
        <v>1172.9265030000001</v>
      </c>
      <c r="K85" s="65">
        <v>360</v>
      </c>
      <c r="L85" s="67">
        <f t="shared" si="5"/>
        <v>670.2437160000001</v>
      </c>
      <c r="M85" s="65">
        <f t="shared" si="6"/>
        <v>270</v>
      </c>
      <c r="N85" s="68">
        <v>502.69</v>
      </c>
      <c r="P85" s="4"/>
    </row>
    <row r="86" spans="1:14" ht="12.75">
      <c r="A86" s="11">
        <v>7</v>
      </c>
      <c r="B86" s="11" t="s">
        <v>69</v>
      </c>
      <c r="C86" s="11" t="s">
        <v>27</v>
      </c>
      <c r="D86" s="65" t="s">
        <v>206</v>
      </c>
      <c r="E86" s="72"/>
      <c r="F86" s="95">
        <v>1.7001353</v>
      </c>
      <c r="G86" s="72"/>
      <c r="H86" s="67"/>
      <c r="I86" s="72">
        <v>57</v>
      </c>
      <c r="J86" s="68">
        <f t="shared" si="8"/>
        <v>96.9077121</v>
      </c>
      <c r="K86" s="65"/>
      <c r="L86" s="67">
        <f t="shared" si="5"/>
        <v>0</v>
      </c>
      <c r="M86" s="65">
        <f t="shared" si="6"/>
        <v>57</v>
      </c>
      <c r="N86" s="68">
        <f t="shared" si="7"/>
        <v>96.9077121</v>
      </c>
    </row>
    <row r="87" spans="1:14" ht="14.25" customHeight="1">
      <c r="A87" s="11">
        <v>8</v>
      </c>
      <c r="B87" s="11" t="s">
        <v>43</v>
      </c>
      <c r="C87" s="11" t="s">
        <v>47</v>
      </c>
      <c r="D87" s="65" t="s">
        <v>174</v>
      </c>
      <c r="E87" s="72"/>
      <c r="F87" s="95">
        <v>65.131861</v>
      </c>
      <c r="G87" s="72"/>
      <c r="H87" s="67"/>
      <c r="I87" s="72">
        <v>60</v>
      </c>
      <c r="J87" s="68">
        <f t="shared" si="8"/>
        <v>3907.91166</v>
      </c>
      <c r="K87" s="65">
        <v>30</v>
      </c>
      <c r="L87" s="67">
        <f t="shared" si="5"/>
        <v>1953.95583</v>
      </c>
      <c r="M87" s="65">
        <f t="shared" si="6"/>
        <v>30</v>
      </c>
      <c r="N87" s="68">
        <f t="shared" si="7"/>
        <v>1953.95583</v>
      </c>
    </row>
    <row r="88" spans="1:14" ht="16.5" customHeight="1">
      <c r="A88" s="11">
        <v>9</v>
      </c>
      <c r="B88" s="11" t="s">
        <v>43</v>
      </c>
      <c r="C88" s="11" t="s">
        <v>47</v>
      </c>
      <c r="D88" s="65" t="s">
        <v>207</v>
      </c>
      <c r="E88" s="72"/>
      <c r="F88" s="95">
        <v>62.258437</v>
      </c>
      <c r="G88" s="72"/>
      <c r="H88" s="67"/>
      <c r="I88" s="72">
        <v>49</v>
      </c>
      <c r="J88" s="68">
        <f t="shared" si="8"/>
        <v>3050.663413</v>
      </c>
      <c r="K88" s="65"/>
      <c r="L88" s="67">
        <f t="shared" si="5"/>
        <v>0</v>
      </c>
      <c r="M88" s="65">
        <f t="shared" si="6"/>
        <v>49</v>
      </c>
      <c r="N88" s="68">
        <f t="shared" si="7"/>
        <v>3050.663413</v>
      </c>
    </row>
    <row r="89" spans="1:14" ht="12.75">
      <c r="A89" s="11">
        <v>10</v>
      </c>
      <c r="B89" s="11" t="s">
        <v>186</v>
      </c>
      <c r="C89" s="11" t="s">
        <v>48</v>
      </c>
      <c r="D89" s="65">
        <v>2750815</v>
      </c>
      <c r="E89" s="72"/>
      <c r="F89" s="95">
        <v>35.193076</v>
      </c>
      <c r="G89" s="72"/>
      <c r="H89" s="67"/>
      <c r="I89" s="72">
        <v>240</v>
      </c>
      <c r="J89" s="68">
        <f t="shared" si="8"/>
        <v>8446.33824</v>
      </c>
      <c r="K89" s="65">
        <v>240</v>
      </c>
      <c r="L89" s="67">
        <f t="shared" si="5"/>
        <v>8446.33824</v>
      </c>
      <c r="M89" s="65">
        <f t="shared" si="6"/>
        <v>0</v>
      </c>
      <c r="N89" s="68">
        <f t="shared" si="7"/>
        <v>0</v>
      </c>
    </row>
    <row r="90" spans="1:14" ht="12.75">
      <c r="A90" s="11">
        <v>11</v>
      </c>
      <c r="B90" s="11" t="s">
        <v>186</v>
      </c>
      <c r="C90" s="11" t="s">
        <v>48</v>
      </c>
      <c r="D90" s="65">
        <v>1960515</v>
      </c>
      <c r="E90" s="72"/>
      <c r="F90" s="95">
        <v>34.701368</v>
      </c>
      <c r="G90" s="72"/>
      <c r="H90" s="67"/>
      <c r="I90" s="72">
        <v>35</v>
      </c>
      <c r="J90" s="68">
        <f t="shared" si="8"/>
        <v>1214.54788</v>
      </c>
      <c r="K90" s="65"/>
      <c r="L90" s="67">
        <f t="shared" si="5"/>
        <v>0</v>
      </c>
      <c r="M90" s="65">
        <f t="shared" si="6"/>
        <v>35</v>
      </c>
      <c r="N90" s="68">
        <f t="shared" si="7"/>
        <v>1214.54788</v>
      </c>
    </row>
    <row r="91" spans="1:14" ht="12.75">
      <c r="A91" s="11">
        <v>12</v>
      </c>
      <c r="B91" s="11" t="s">
        <v>186</v>
      </c>
      <c r="C91" s="11" t="s">
        <v>48</v>
      </c>
      <c r="D91" s="65">
        <v>3210915</v>
      </c>
      <c r="E91" s="72"/>
      <c r="F91" s="95">
        <v>35.193076</v>
      </c>
      <c r="G91" s="72"/>
      <c r="H91" s="67"/>
      <c r="I91" s="72">
        <v>60</v>
      </c>
      <c r="J91" s="68">
        <f t="shared" si="8"/>
        <v>2111.58456</v>
      </c>
      <c r="K91" s="65"/>
      <c r="L91" s="67">
        <f t="shared" si="5"/>
        <v>0</v>
      </c>
      <c r="M91" s="65">
        <f t="shared" si="6"/>
        <v>60</v>
      </c>
      <c r="N91" s="68">
        <f t="shared" si="7"/>
        <v>2111.58456</v>
      </c>
    </row>
    <row r="92" spans="1:14" ht="12.75">
      <c r="A92" s="11">
        <v>13</v>
      </c>
      <c r="B92" s="11" t="s">
        <v>57</v>
      </c>
      <c r="C92" s="11" t="s">
        <v>27</v>
      </c>
      <c r="D92" s="65" t="s">
        <v>200</v>
      </c>
      <c r="E92" s="72"/>
      <c r="F92" s="95">
        <v>2.5403068</v>
      </c>
      <c r="G92" s="72"/>
      <c r="H92" s="67"/>
      <c r="I92" s="72">
        <v>610</v>
      </c>
      <c r="J92" s="68">
        <f t="shared" si="8"/>
        <v>1549.587148</v>
      </c>
      <c r="K92" s="65">
        <v>280</v>
      </c>
      <c r="L92" s="67">
        <f t="shared" si="5"/>
        <v>711.2859040000001</v>
      </c>
      <c r="M92" s="65">
        <f t="shared" si="6"/>
        <v>330</v>
      </c>
      <c r="N92" s="68">
        <f t="shared" si="7"/>
        <v>838.301244</v>
      </c>
    </row>
    <row r="93" spans="1:14" ht="12.75">
      <c r="A93" s="11">
        <v>14</v>
      </c>
      <c r="B93" s="11" t="s">
        <v>70</v>
      </c>
      <c r="C93" s="11" t="s">
        <v>27</v>
      </c>
      <c r="D93" s="65" t="s">
        <v>199</v>
      </c>
      <c r="E93" s="72"/>
      <c r="F93" s="95">
        <v>2.9920889</v>
      </c>
      <c r="G93" s="72"/>
      <c r="H93" s="67"/>
      <c r="I93" s="72">
        <v>130</v>
      </c>
      <c r="J93" s="68">
        <f>I93*F93</f>
        <v>388.971557</v>
      </c>
      <c r="K93" s="65">
        <v>100</v>
      </c>
      <c r="L93" s="67">
        <f t="shared" si="5"/>
        <v>299.20889</v>
      </c>
      <c r="M93" s="65">
        <f t="shared" si="6"/>
        <v>30</v>
      </c>
      <c r="N93" s="68">
        <f t="shared" si="7"/>
        <v>89.76266700000002</v>
      </c>
    </row>
    <row r="94" spans="1:14" ht="12.75">
      <c r="A94" s="11"/>
      <c r="B94" s="14" t="s">
        <v>40</v>
      </c>
      <c r="C94" s="14"/>
      <c r="D94" s="69"/>
      <c r="E94" s="69"/>
      <c r="F94" s="96"/>
      <c r="G94" s="69"/>
      <c r="H94" s="70">
        <f>SUM(H80:H93)</f>
        <v>3958.862142</v>
      </c>
      <c r="I94" s="70"/>
      <c r="J94" s="70">
        <f>SUM(J80:J93)</f>
        <v>28998.871655099996</v>
      </c>
      <c r="K94" s="70"/>
      <c r="L94" s="70">
        <f>SUM(L80:L93)</f>
        <v>14735.028683999999</v>
      </c>
      <c r="M94" s="70"/>
      <c r="N94" s="103">
        <f>SUM(N80:N93)</f>
        <v>18222.7052481</v>
      </c>
    </row>
    <row r="95" spans="1:14" ht="12.75">
      <c r="A95" s="5"/>
      <c r="B95" s="53"/>
      <c r="C95" s="53"/>
      <c r="D95" s="79"/>
      <c r="E95" s="79"/>
      <c r="F95" s="97"/>
      <c r="G95" s="79"/>
      <c r="H95" s="80"/>
      <c r="I95" s="80"/>
      <c r="J95" s="80"/>
      <c r="K95" s="80"/>
      <c r="L95" s="80"/>
      <c r="M95" s="80"/>
      <c r="N95" s="80"/>
    </row>
    <row r="96" spans="1:14" ht="12.75">
      <c r="A96" s="5"/>
      <c r="B96" s="53"/>
      <c r="C96" s="53"/>
      <c r="D96" s="53"/>
      <c r="E96" s="53"/>
      <c r="F96" s="92"/>
      <c r="G96" s="53"/>
      <c r="H96" s="55"/>
      <c r="I96" s="53"/>
      <c r="J96" s="55"/>
      <c r="K96" s="53"/>
      <c r="L96" s="55"/>
      <c r="M96" s="53"/>
      <c r="N96" s="57"/>
    </row>
    <row r="97" spans="1:14" ht="15.75">
      <c r="A97" s="17"/>
      <c r="B97" s="1" t="s">
        <v>155</v>
      </c>
      <c r="C97" s="99"/>
      <c r="D97" s="99"/>
      <c r="E97" s="100"/>
      <c r="F97" s="101"/>
      <c r="G97" s="102"/>
      <c r="H97" s="18"/>
      <c r="I97" s="17"/>
      <c r="J97" s="6"/>
      <c r="K97" s="7"/>
      <c r="L97" s="6"/>
      <c r="M97" s="7"/>
      <c r="N97" s="6"/>
    </row>
    <row r="98" spans="1:14" ht="15.75">
      <c r="A98" s="17"/>
      <c r="B98" s="1"/>
      <c r="C98" s="17"/>
      <c r="D98" s="17"/>
      <c r="E98" s="17"/>
      <c r="F98" s="90"/>
      <c r="G98" s="17"/>
      <c r="H98" s="18"/>
      <c r="I98" s="17"/>
      <c r="J98" s="6"/>
      <c r="K98" s="7"/>
      <c r="L98" s="6"/>
      <c r="M98" s="7"/>
      <c r="N98" s="6"/>
    </row>
    <row r="99" spans="1:14" ht="15.75">
      <c r="A99" s="17"/>
      <c r="B99" s="1" t="s">
        <v>21</v>
      </c>
      <c r="C99" s="17"/>
      <c r="D99" s="17"/>
      <c r="E99" s="17"/>
      <c r="F99" s="90"/>
      <c r="G99" s="17"/>
      <c r="H99" s="18"/>
      <c r="I99" s="17"/>
      <c r="J99" s="6"/>
      <c r="K99" s="7"/>
      <c r="L99" s="6"/>
      <c r="M99" s="7"/>
      <c r="N99" s="6"/>
    </row>
    <row r="100" spans="1:14" ht="12.75">
      <c r="A100" s="7"/>
      <c r="B100" s="2"/>
      <c r="C100" s="7"/>
      <c r="D100" s="7"/>
      <c r="E100" s="7"/>
      <c r="F100" s="85"/>
      <c r="G100" s="7"/>
      <c r="H100" s="6"/>
      <c r="I100" s="7"/>
      <c r="J100" s="6"/>
      <c r="K100" s="7"/>
      <c r="L100" s="6"/>
      <c r="M100" s="7"/>
      <c r="N100" s="6"/>
    </row>
    <row r="101" spans="1:14" ht="12.75">
      <c r="A101" s="7"/>
      <c r="B101" s="3" t="s">
        <v>22</v>
      </c>
      <c r="C101" s="7"/>
      <c r="D101" s="7"/>
      <c r="E101" s="7"/>
      <c r="F101" s="85"/>
      <c r="G101" s="7"/>
      <c r="H101" s="6"/>
      <c r="I101" s="7"/>
      <c r="J101" s="6"/>
      <c r="K101" s="7"/>
      <c r="L101" s="6"/>
      <c r="M101" s="7"/>
      <c r="N101" s="6"/>
    </row>
    <row r="102" spans="1:14" ht="12.75">
      <c r="A102" s="7"/>
      <c r="B102" s="3" t="s">
        <v>23</v>
      </c>
      <c r="C102" s="3"/>
      <c r="D102" s="3"/>
      <c r="E102" s="7"/>
      <c r="F102" s="85"/>
      <c r="G102" s="7"/>
      <c r="H102" s="6"/>
      <c r="I102" s="7"/>
      <c r="J102" s="6"/>
      <c r="K102" s="7"/>
      <c r="L102" s="7"/>
      <c r="M102" s="7"/>
      <c r="N102" s="6"/>
    </row>
    <row r="103" spans="1:14" ht="12.75">
      <c r="A103" s="7"/>
      <c r="B103" s="3" t="s">
        <v>24</v>
      </c>
      <c r="C103" s="7"/>
      <c r="D103" s="7"/>
      <c r="E103" s="7"/>
      <c r="F103" s="85"/>
      <c r="G103" s="7"/>
      <c r="H103" s="6"/>
      <c r="I103" s="7"/>
      <c r="J103" s="6"/>
      <c r="K103" s="7"/>
      <c r="L103" s="7"/>
      <c r="M103" s="7"/>
      <c r="N103" s="6"/>
    </row>
    <row r="104" spans="1:14" ht="12.75">
      <c r="A104" s="7"/>
      <c r="B104" s="3"/>
      <c r="C104" s="7"/>
      <c r="D104" s="7"/>
      <c r="E104" s="7"/>
      <c r="F104" s="85"/>
      <c r="G104" s="7"/>
      <c r="H104" s="6"/>
      <c r="I104" s="7"/>
      <c r="J104" s="6"/>
      <c r="K104" s="7"/>
      <c r="L104" s="7"/>
      <c r="M104" s="7"/>
      <c r="N104" s="6"/>
    </row>
    <row r="105" spans="1:14" ht="12.75">
      <c r="A105" s="7"/>
      <c r="B105" s="3"/>
      <c r="C105" s="7"/>
      <c r="D105" s="7"/>
      <c r="E105" s="7"/>
      <c r="F105" s="85"/>
      <c r="G105" s="7"/>
      <c r="H105" s="6"/>
      <c r="I105" s="7"/>
      <c r="J105" s="6"/>
      <c r="K105" s="7"/>
      <c r="L105" s="7"/>
      <c r="M105" s="7"/>
      <c r="N105" s="6"/>
    </row>
    <row r="106" spans="1:14" ht="12.75">
      <c r="A106" s="7"/>
      <c r="B106" s="3"/>
      <c r="C106" s="7"/>
      <c r="D106" s="7"/>
      <c r="E106" s="7"/>
      <c r="F106" s="85"/>
      <c r="G106" s="7"/>
      <c r="H106" s="6"/>
      <c r="I106" s="7"/>
      <c r="J106" s="6"/>
      <c r="K106" s="7"/>
      <c r="L106" s="7"/>
      <c r="M106" s="7"/>
      <c r="N106" s="6"/>
    </row>
    <row r="107" spans="1:14" ht="12.75">
      <c r="A107" s="7"/>
      <c r="B107" s="3"/>
      <c r="C107" s="7"/>
      <c r="D107" s="7"/>
      <c r="E107" s="7"/>
      <c r="F107" s="85"/>
      <c r="G107" s="7"/>
      <c r="H107" s="6"/>
      <c r="I107" s="7"/>
      <c r="J107" s="6"/>
      <c r="K107" s="7"/>
      <c r="L107" s="7"/>
      <c r="M107" s="7"/>
      <c r="N107" s="6"/>
    </row>
    <row r="108" spans="1:14" ht="12.75">
      <c r="A108" s="7"/>
      <c r="B108" s="3"/>
      <c r="C108" s="7"/>
      <c r="D108" s="7"/>
      <c r="E108" s="7"/>
      <c r="F108" s="85"/>
      <c r="G108" s="7"/>
      <c r="H108" s="6"/>
      <c r="I108" s="7"/>
      <c r="J108" s="6"/>
      <c r="K108" s="7"/>
      <c r="L108" s="7"/>
      <c r="M108" s="7"/>
      <c r="N108" s="6"/>
    </row>
    <row r="109" spans="1:14" ht="12.75">
      <c r="A109" s="7"/>
      <c r="B109" s="3"/>
      <c r="C109" s="7"/>
      <c r="D109" s="7"/>
      <c r="E109" s="7"/>
      <c r="F109" s="85"/>
      <c r="G109" s="7"/>
      <c r="H109" s="6"/>
      <c r="I109" s="7"/>
      <c r="J109" s="6"/>
      <c r="K109" s="7"/>
      <c r="L109" s="7"/>
      <c r="M109" s="7"/>
      <c r="N109" s="6"/>
    </row>
    <row r="110" spans="1:14" ht="12.75">
      <c r="A110" s="7"/>
      <c r="B110" s="3"/>
      <c r="C110" s="7"/>
      <c r="D110" s="7"/>
      <c r="E110" s="7"/>
      <c r="F110" s="85"/>
      <c r="G110" s="7"/>
      <c r="H110" s="6"/>
      <c r="I110" s="7"/>
      <c r="J110" s="6"/>
      <c r="K110" s="7"/>
      <c r="L110" s="7"/>
      <c r="M110" s="7"/>
      <c r="N110" s="6"/>
    </row>
    <row r="111" spans="1:14" ht="15.75">
      <c r="A111" s="122" t="s">
        <v>96</v>
      </c>
      <c r="B111" s="122"/>
      <c r="C111" s="122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</row>
    <row r="112" spans="1:14" ht="15.75">
      <c r="A112" s="122" t="s">
        <v>183</v>
      </c>
      <c r="B112" s="122"/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</row>
    <row r="113" spans="1:14" ht="15.75">
      <c r="A113" s="122" t="s">
        <v>98</v>
      </c>
      <c r="B113" s="122"/>
      <c r="C113" s="122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</row>
    <row r="114" spans="1:14" ht="15">
      <c r="A114" s="121" t="s">
        <v>195</v>
      </c>
      <c r="B114" s="121"/>
      <c r="C114" s="121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</row>
    <row r="115" spans="1:14" ht="15">
      <c r="A115" s="121" t="s">
        <v>102</v>
      </c>
      <c r="B115" s="121"/>
      <c r="C115" s="121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</row>
    <row r="116" spans="1:14" ht="12.75">
      <c r="A116" s="7"/>
      <c r="B116" s="3"/>
      <c r="C116" s="7" t="s">
        <v>25</v>
      </c>
      <c r="D116" s="7"/>
      <c r="E116" s="7"/>
      <c r="F116" s="85"/>
      <c r="G116" s="7"/>
      <c r="H116" s="6"/>
      <c r="I116" s="7"/>
      <c r="J116" s="6"/>
      <c r="K116" s="7"/>
      <c r="L116" s="7"/>
      <c r="M116" s="7"/>
      <c r="N116" s="6"/>
    </row>
    <row r="117" spans="1:14" ht="12.75">
      <c r="A117" s="123" t="s">
        <v>95</v>
      </c>
      <c r="B117" s="123" t="s">
        <v>2</v>
      </c>
      <c r="C117" s="123" t="s">
        <v>92</v>
      </c>
      <c r="D117" s="123" t="s">
        <v>90</v>
      </c>
      <c r="E117" s="123" t="s">
        <v>93</v>
      </c>
      <c r="F117" s="118" t="s">
        <v>103</v>
      </c>
      <c r="G117" s="126" t="s">
        <v>5</v>
      </c>
      <c r="H117" s="126"/>
      <c r="I117" s="108" t="s">
        <v>6</v>
      </c>
      <c r="J117" s="108"/>
      <c r="K117" s="108" t="s">
        <v>7</v>
      </c>
      <c r="L117" s="108"/>
      <c r="M117" s="126" t="s">
        <v>5</v>
      </c>
      <c r="N117" s="126"/>
    </row>
    <row r="118" spans="1:14" ht="12.75">
      <c r="A118" s="124"/>
      <c r="B118" s="124"/>
      <c r="C118" s="124"/>
      <c r="D118" s="124"/>
      <c r="E118" s="124"/>
      <c r="F118" s="119"/>
      <c r="G118" s="127" t="s">
        <v>181</v>
      </c>
      <c r="H118" s="127"/>
      <c r="I118" s="108"/>
      <c r="J118" s="108"/>
      <c r="K118" s="108"/>
      <c r="L118" s="108"/>
      <c r="M118" s="127" t="s">
        <v>192</v>
      </c>
      <c r="N118" s="127"/>
    </row>
    <row r="119" spans="1:14" ht="12.75">
      <c r="A119" s="125"/>
      <c r="B119" s="125"/>
      <c r="C119" s="125"/>
      <c r="D119" s="125"/>
      <c r="E119" s="125"/>
      <c r="F119" s="120"/>
      <c r="G119" s="11" t="s">
        <v>8</v>
      </c>
      <c r="H119" s="13" t="s">
        <v>10</v>
      </c>
      <c r="I119" s="11" t="s">
        <v>8</v>
      </c>
      <c r="J119" s="13" t="s">
        <v>10</v>
      </c>
      <c r="K119" s="11" t="s">
        <v>8</v>
      </c>
      <c r="L119" s="13" t="s">
        <v>10</v>
      </c>
      <c r="M119" s="11" t="s">
        <v>11</v>
      </c>
      <c r="N119" s="13" t="s">
        <v>10</v>
      </c>
    </row>
    <row r="120" spans="1:14" ht="12.75">
      <c r="A120" s="84">
        <v>1</v>
      </c>
      <c r="B120" s="84" t="s">
        <v>196</v>
      </c>
      <c r="C120" s="84"/>
      <c r="D120" s="84">
        <v>647321</v>
      </c>
      <c r="E120" s="84"/>
      <c r="F120" s="87">
        <v>2.089285</v>
      </c>
      <c r="G120" s="11">
        <v>0</v>
      </c>
      <c r="H120" s="13">
        <f>G120*F120</f>
        <v>0</v>
      </c>
      <c r="I120" s="11">
        <v>320</v>
      </c>
      <c r="J120" s="13">
        <f>I120*F120</f>
        <v>668.5712</v>
      </c>
      <c r="K120" s="11">
        <v>140</v>
      </c>
      <c r="L120" s="13">
        <f>K120*F120</f>
        <v>292.49989999999997</v>
      </c>
      <c r="M120" s="11">
        <f>G120+I120-K120</f>
        <v>180</v>
      </c>
      <c r="N120" s="13">
        <f>M120*F120</f>
        <v>376.07129999999995</v>
      </c>
    </row>
    <row r="121" spans="1:14" ht="12.75">
      <c r="A121" s="84">
        <v>2</v>
      </c>
      <c r="B121" s="84" t="s">
        <v>197</v>
      </c>
      <c r="C121" s="84"/>
      <c r="D121" s="84">
        <v>166102</v>
      </c>
      <c r="E121" s="84"/>
      <c r="F121" s="87">
        <v>127.39898</v>
      </c>
      <c r="G121" s="11">
        <v>0</v>
      </c>
      <c r="H121" s="13"/>
      <c r="I121" s="11">
        <v>30</v>
      </c>
      <c r="J121" s="13">
        <f>I121*F121</f>
        <v>3821.9694</v>
      </c>
      <c r="K121" s="11"/>
      <c r="L121" s="13"/>
      <c r="M121" s="11">
        <f>G121+I121-K121</f>
        <v>30</v>
      </c>
      <c r="N121" s="13">
        <f>M121*F121</f>
        <v>3821.9694</v>
      </c>
    </row>
    <row r="122" spans="1:14" ht="12.75">
      <c r="A122" s="11"/>
      <c r="B122" s="60" t="s">
        <v>40</v>
      </c>
      <c r="C122" s="61"/>
      <c r="D122" s="61"/>
      <c r="E122" s="14"/>
      <c r="F122" s="89"/>
      <c r="G122" s="14"/>
      <c r="H122" s="63">
        <f>SUM(H120)</f>
        <v>0</v>
      </c>
      <c r="I122" s="64"/>
      <c r="J122" s="15">
        <f>SUM(J120:J121)</f>
        <v>4490.5406</v>
      </c>
      <c r="K122" s="63"/>
      <c r="L122" s="63">
        <f>SUM(L120:L121)</f>
        <v>292.49989999999997</v>
      </c>
      <c r="M122" s="63"/>
      <c r="N122" s="63">
        <f>SUM(N120:N121)</f>
        <v>4198.0407</v>
      </c>
    </row>
    <row r="123" spans="1:14" ht="12.75">
      <c r="A123" s="7"/>
      <c r="B123" s="3"/>
      <c r="C123" s="7"/>
      <c r="D123" s="7"/>
      <c r="E123" s="7"/>
      <c r="F123" s="85"/>
      <c r="G123" s="7"/>
      <c r="H123" s="6"/>
      <c r="I123" s="7"/>
      <c r="J123" s="6"/>
      <c r="K123" s="7"/>
      <c r="L123" s="7"/>
      <c r="M123" s="7"/>
      <c r="N123" s="6"/>
    </row>
    <row r="124" spans="1:14" ht="12.75">
      <c r="A124" s="7"/>
      <c r="B124" s="3"/>
      <c r="C124" s="7"/>
      <c r="D124" s="7"/>
      <c r="E124" s="7"/>
      <c r="F124" s="85"/>
      <c r="G124" s="7"/>
      <c r="H124" s="6"/>
      <c r="I124" s="7"/>
      <c r="J124" s="6"/>
      <c r="K124" s="7"/>
      <c r="L124" s="7"/>
      <c r="M124" s="6"/>
      <c r="N124" s="6"/>
    </row>
    <row r="125" spans="1:14" ht="15.75">
      <c r="A125" s="17"/>
      <c r="B125" s="1" t="s">
        <v>155</v>
      </c>
      <c r="C125" s="17"/>
      <c r="D125" s="17"/>
      <c r="E125" s="7"/>
      <c r="F125" s="85"/>
      <c r="G125" s="7"/>
      <c r="H125" s="6"/>
      <c r="I125" s="7"/>
      <c r="J125" s="6"/>
      <c r="K125" s="7"/>
      <c r="L125" s="7"/>
      <c r="M125" s="7"/>
      <c r="N125" s="6"/>
    </row>
    <row r="126" spans="1:14" ht="15.75">
      <c r="A126" s="17"/>
      <c r="B126" s="1"/>
      <c r="C126" s="17"/>
      <c r="D126" s="17"/>
      <c r="E126" s="7"/>
      <c r="F126" s="85"/>
      <c r="G126" s="7"/>
      <c r="H126" s="6"/>
      <c r="I126" s="7"/>
      <c r="J126" s="6"/>
      <c r="K126" s="7"/>
      <c r="L126" s="7"/>
      <c r="M126" s="7"/>
      <c r="N126" s="6"/>
    </row>
    <row r="127" spans="1:14" ht="15.75">
      <c r="A127" s="17"/>
      <c r="B127" s="1" t="s">
        <v>21</v>
      </c>
      <c r="C127" s="17"/>
      <c r="D127" s="17"/>
      <c r="E127" s="7"/>
      <c r="F127" s="85"/>
      <c r="G127" s="7"/>
      <c r="H127" s="6"/>
      <c r="I127" s="7"/>
      <c r="J127" s="6"/>
      <c r="K127" s="7"/>
      <c r="L127" s="7"/>
      <c r="M127" s="7"/>
      <c r="N127" s="6"/>
    </row>
    <row r="128" spans="1:14" ht="15.75">
      <c r="A128" s="17"/>
      <c r="B128" s="1"/>
      <c r="C128" s="17"/>
      <c r="D128" s="17"/>
      <c r="E128" s="7"/>
      <c r="F128" s="85"/>
      <c r="G128" s="7"/>
      <c r="H128" s="6"/>
      <c r="I128" s="7"/>
      <c r="J128" s="6"/>
      <c r="K128" s="7"/>
      <c r="L128" s="7"/>
      <c r="M128" s="7"/>
      <c r="N128" s="6"/>
    </row>
    <row r="129" spans="1:14" ht="15">
      <c r="A129" s="17"/>
      <c r="B129" s="3" t="s">
        <v>22</v>
      </c>
      <c r="C129" s="17"/>
      <c r="D129" s="17"/>
      <c r="E129" s="7"/>
      <c r="F129" s="85"/>
      <c r="G129" s="7"/>
      <c r="H129" s="6"/>
      <c r="I129" s="7"/>
      <c r="J129" s="6"/>
      <c r="K129" s="7"/>
      <c r="L129" s="7"/>
      <c r="M129" s="7"/>
      <c r="N129" s="6"/>
    </row>
    <row r="130" spans="1:4" ht="15">
      <c r="A130" s="17"/>
      <c r="B130" s="105" t="s">
        <v>23</v>
      </c>
      <c r="C130" s="17"/>
      <c r="D130" s="17"/>
    </row>
    <row r="131" ht="12.75">
      <c r="B131" s="3" t="s">
        <v>24</v>
      </c>
    </row>
  </sheetData>
  <sheetProtection/>
  <mergeCells count="68">
    <mergeCell ref="A1:N1"/>
    <mergeCell ref="A2:N2"/>
    <mergeCell ref="A3:N3"/>
    <mergeCell ref="B4:N4"/>
    <mergeCell ref="B5:N5"/>
    <mergeCell ref="A7:A9"/>
    <mergeCell ref="B7:B9"/>
    <mergeCell ref="C7:C9"/>
    <mergeCell ref="D7:D9"/>
    <mergeCell ref="E7:E9"/>
    <mergeCell ref="F7:F9"/>
    <mergeCell ref="G7:H7"/>
    <mergeCell ref="I7:J8"/>
    <mergeCell ref="K7:L8"/>
    <mergeCell ref="M7:N7"/>
    <mergeCell ref="G8:H8"/>
    <mergeCell ref="M8:N8"/>
    <mergeCell ref="B34:N34"/>
    <mergeCell ref="B35:N35"/>
    <mergeCell ref="B36:N36"/>
    <mergeCell ref="B37:N37"/>
    <mergeCell ref="B38:N38"/>
    <mergeCell ref="A40:A42"/>
    <mergeCell ref="B40:B42"/>
    <mergeCell ref="C40:C42"/>
    <mergeCell ref="D40:D42"/>
    <mergeCell ref="E40:E42"/>
    <mergeCell ref="F40:F42"/>
    <mergeCell ref="G40:H40"/>
    <mergeCell ref="I40:J41"/>
    <mergeCell ref="K40:L41"/>
    <mergeCell ref="M40:N40"/>
    <mergeCell ref="G41:H41"/>
    <mergeCell ref="M41:N41"/>
    <mergeCell ref="B71:N71"/>
    <mergeCell ref="B72:N72"/>
    <mergeCell ref="B73:N73"/>
    <mergeCell ref="C74:N74"/>
    <mergeCell ref="B75:N75"/>
    <mergeCell ref="A77:A79"/>
    <mergeCell ref="B77:B79"/>
    <mergeCell ref="C77:C79"/>
    <mergeCell ref="D77:D79"/>
    <mergeCell ref="E77:E79"/>
    <mergeCell ref="F77:F79"/>
    <mergeCell ref="G77:H77"/>
    <mergeCell ref="I77:J78"/>
    <mergeCell ref="K77:L78"/>
    <mergeCell ref="M77:N77"/>
    <mergeCell ref="G78:H78"/>
    <mergeCell ref="M78:N78"/>
    <mergeCell ref="A111:N111"/>
    <mergeCell ref="A112:N112"/>
    <mergeCell ref="A113:N113"/>
    <mergeCell ref="A114:N114"/>
    <mergeCell ref="A115:N115"/>
    <mergeCell ref="A117:A119"/>
    <mergeCell ref="B117:B119"/>
    <mergeCell ref="C117:C119"/>
    <mergeCell ref="D117:D119"/>
    <mergeCell ref="E117:E119"/>
    <mergeCell ref="F117:F119"/>
    <mergeCell ref="G117:H117"/>
    <mergeCell ref="I117:J118"/>
    <mergeCell ref="K117:L118"/>
    <mergeCell ref="M117:N117"/>
    <mergeCell ref="G118:H118"/>
    <mergeCell ref="M118:N118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30"/>
  <sheetViews>
    <sheetView zoomScalePageLayoutView="0" workbookViewId="0" topLeftCell="A40">
      <selection activeCell="A1" sqref="A1:N130"/>
    </sheetView>
  </sheetViews>
  <sheetFormatPr defaultColWidth="9.00390625" defaultRowHeight="12.75"/>
  <cols>
    <col min="1" max="1" width="4.875" style="0" customWidth="1"/>
    <col min="2" max="2" width="23.125" style="0" customWidth="1"/>
    <col min="3" max="3" width="7.625" style="0" customWidth="1"/>
    <col min="4" max="4" width="11.875" style="0" customWidth="1"/>
    <col min="5" max="5" width="4.125" style="0" customWidth="1"/>
    <col min="6" max="6" width="12.00390625" style="0" customWidth="1"/>
  </cols>
  <sheetData>
    <row r="1" spans="1:14" ht="15">
      <c r="A1" s="121" t="s">
        <v>96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14" ht="15.75">
      <c r="A2" s="122" t="s">
        <v>97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4" ht="15">
      <c r="A3" s="121" t="s">
        <v>98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4" ht="15">
      <c r="A4" s="17"/>
      <c r="B4" s="121" t="s">
        <v>191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</row>
    <row r="5" spans="1:14" ht="15">
      <c r="A5" s="17"/>
      <c r="B5" s="121" t="s">
        <v>113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</row>
    <row r="6" spans="1:14" ht="12.75">
      <c r="A6" s="7"/>
      <c r="B6" s="7"/>
      <c r="C6" s="7"/>
      <c r="D6" s="7"/>
      <c r="E6" s="7"/>
      <c r="F6" s="85"/>
      <c r="G6" s="7"/>
      <c r="H6" s="6"/>
      <c r="I6" s="7"/>
      <c r="J6" s="6"/>
      <c r="K6" s="7"/>
      <c r="L6" s="6"/>
      <c r="M6" s="7"/>
      <c r="N6" s="6"/>
    </row>
    <row r="7" spans="1:14" ht="12.75">
      <c r="A7" s="123" t="s">
        <v>94</v>
      </c>
      <c r="B7" s="123" t="s">
        <v>2</v>
      </c>
      <c r="C7" s="123" t="s">
        <v>92</v>
      </c>
      <c r="D7" s="123" t="s">
        <v>90</v>
      </c>
      <c r="E7" s="123" t="s">
        <v>93</v>
      </c>
      <c r="F7" s="118" t="s">
        <v>9</v>
      </c>
      <c r="G7" s="108" t="s">
        <v>5</v>
      </c>
      <c r="H7" s="108"/>
      <c r="I7" s="108" t="s">
        <v>6</v>
      </c>
      <c r="J7" s="108"/>
      <c r="K7" s="108" t="s">
        <v>7</v>
      </c>
      <c r="L7" s="108"/>
      <c r="M7" s="108" t="s">
        <v>5</v>
      </c>
      <c r="N7" s="108"/>
    </row>
    <row r="8" spans="1:14" ht="12.75">
      <c r="A8" s="124"/>
      <c r="B8" s="124"/>
      <c r="C8" s="124"/>
      <c r="D8" s="124"/>
      <c r="E8" s="124"/>
      <c r="F8" s="119"/>
      <c r="G8" s="108" t="s">
        <v>181</v>
      </c>
      <c r="H8" s="108"/>
      <c r="I8" s="108"/>
      <c r="J8" s="108"/>
      <c r="K8" s="108"/>
      <c r="L8" s="108"/>
      <c r="M8" s="108" t="s">
        <v>192</v>
      </c>
      <c r="N8" s="108"/>
    </row>
    <row r="9" spans="1:14" ht="12.75">
      <c r="A9" s="125"/>
      <c r="B9" s="125"/>
      <c r="C9" s="125"/>
      <c r="D9" s="125"/>
      <c r="E9" s="125"/>
      <c r="F9" s="120"/>
      <c r="G9" s="11" t="s">
        <v>8</v>
      </c>
      <c r="H9" s="13" t="s">
        <v>10</v>
      </c>
      <c r="I9" s="11" t="s">
        <v>8</v>
      </c>
      <c r="J9" s="13" t="s">
        <v>10</v>
      </c>
      <c r="K9" s="11" t="s">
        <v>8</v>
      </c>
      <c r="L9" s="13" t="s">
        <v>10</v>
      </c>
      <c r="M9" s="11" t="s">
        <v>11</v>
      </c>
      <c r="N9" s="13" t="s">
        <v>10</v>
      </c>
    </row>
    <row r="10" spans="1:14" ht="58.5" customHeight="1">
      <c r="A10" s="11">
        <v>1</v>
      </c>
      <c r="B10" s="11" t="s">
        <v>117</v>
      </c>
      <c r="C10" s="11" t="s">
        <v>27</v>
      </c>
      <c r="D10" s="11" t="s">
        <v>149</v>
      </c>
      <c r="E10" s="11"/>
      <c r="F10" s="88">
        <v>1.47677</v>
      </c>
      <c r="G10" s="11">
        <v>0</v>
      </c>
      <c r="H10" s="13">
        <f>G10*F10</f>
        <v>0</v>
      </c>
      <c r="I10" s="11"/>
      <c r="J10" s="13"/>
      <c r="K10" s="11"/>
      <c r="L10" s="13"/>
      <c r="M10" s="11">
        <f>G10+I10-K10</f>
        <v>0</v>
      </c>
      <c r="N10" s="13">
        <f>M10*F10</f>
        <v>0</v>
      </c>
    </row>
    <row r="11" spans="1:14" ht="12.75">
      <c r="A11" s="11"/>
      <c r="B11" s="14" t="s">
        <v>40</v>
      </c>
      <c r="C11" s="14"/>
      <c r="D11" s="14"/>
      <c r="E11" s="14"/>
      <c r="F11" s="89"/>
      <c r="G11" s="14" t="s">
        <v>25</v>
      </c>
      <c r="H11" s="15">
        <f>SUM(H10:H10)</f>
        <v>0</v>
      </c>
      <c r="I11" s="14"/>
      <c r="J11" s="15"/>
      <c r="K11" s="15"/>
      <c r="L11" s="15">
        <f>SUM(L10)</f>
        <v>0</v>
      </c>
      <c r="M11" s="15"/>
      <c r="N11" s="15">
        <f>SUM(N10:N10)</f>
        <v>0</v>
      </c>
    </row>
    <row r="12" spans="1:14" ht="12.75">
      <c r="A12" s="5"/>
      <c r="B12" s="7"/>
      <c r="C12" s="7"/>
      <c r="D12" s="7"/>
      <c r="E12" s="7"/>
      <c r="F12" s="85"/>
      <c r="G12" s="7"/>
      <c r="H12" s="6"/>
      <c r="I12" s="7"/>
      <c r="J12" s="6"/>
      <c r="K12" s="7"/>
      <c r="L12" s="6"/>
      <c r="M12" s="7"/>
      <c r="N12" s="6"/>
    </row>
    <row r="13" spans="1:14" ht="12.75">
      <c r="A13" s="5"/>
      <c r="B13" s="7"/>
      <c r="C13" s="7"/>
      <c r="D13" s="7"/>
      <c r="E13" s="7"/>
      <c r="F13" s="85"/>
      <c r="G13" s="7"/>
      <c r="H13" s="6"/>
      <c r="I13" s="7"/>
      <c r="J13" s="6"/>
      <c r="K13" s="7"/>
      <c r="L13" s="6"/>
      <c r="M13" s="7"/>
      <c r="N13" s="6"/>
    </row>
    <row r="14" spans="1:14" ht="12.75">
      <c r="A14" s="5"/>
      <c r="B14" s="7"/>
      <c r="C14" s="7"/>
      <c r="D14" s="7"/>
      <c r="E14" s="7"/>
      <c r="F14" s="85"/>
      <c r="G14" s="7"/>
      <c r="H14" s="6"/>
      <c r="I14" s="7"/>
      <c r="J14" s="6"/>
      <c r="K14" s="7"/>
      <c r="L14" s="6"/>
      <c r="M14" s="7"/>
      <c r="N14" s="6"/>
    </row>
    <row r="15" spans="1:14" ht="12.75">
      <c r="A15" s="7"/>
      <c r="B15" s="7"/>
      <c r="C15" s="7"/>
      <c r="D15" s="7"/>
      <c r="E15" s="7"/>
      <c r="F15" s="85"/>
      <c r="G15" s="7"/>
      <c r="H15" s="6"/>
      <c r="I15" s="7"/>
      <c r="J15" s="6"/>
      <c r="K15" s="7"/>
      <c r="L15" s="6"/>
      <c r="M15" s="7"/>
      <c r="N15" s="6"/>
    </row>
    <row r="16" spans="1:14" ht="15.75">
      <c r="A16" s="7"/>
      <c r="B16" s="1" t="s">
        <v>155</v>
      </c>
      <c r="C16" s="99"/>
      <c r="D16" s="99"/>
      <c r="E16" s="100"/>
      <c r="F16" s="101"/>
      <c r="G16" s="102"/>
      <c r="H16" s="18"/>
      <c r="I16" s="7"/>
      <c r="J16" s="6"/>
      <c r="K16" s="7"/>
      <c r="L16" s="6"/>
      <c r="M16" s="7"/>
      <c r="N16" s="6"/>
    </row>
    <row r="17" spans="1:14" ht="15.75">
      <c r="A17" s="7"/>
      <c r="B17" s="1"/>
      <c r="C17" s="17"/>
      <c r="D17" s="17"/>
      <c r="E17" s="17"/>
      <c r="F17" s="90"/>
      <c r="G17" s="17"/>
      <c r="H17" s="18"/>
      <c r="I17" s="7"/>
      <c r="J17" s="6"/>
      <c r="K17" s="7"/>
      <c r="L17" s="6"/>
      <c r="M17" s="7"/>
      <c r="N17" s="6"/>
    </row>
    <row r="18" spans="1:14" ht="15.75">
      <c r="A18" s="7"/>
      <c r="B18" s="1" t="s">
        <v>21</v>
      </c>
      <c r="C18" s="17"/>
      <c r="D18" s="17"/>
      <c r="E18" s="17"/>
      <c r="F18" s="90"/>
      <c r="G18" s="17"/>
      <c r="H18" s="18"/>
      <c r="I18" s="7"/>
      <c r="J18" s="6"/>
      <c r="K18" s="7"/>
      <c r="L18" s="6"/>
      <c r="M18" s="7"/>
      <c r="N18" s="6"/>
    </row>
    <row r="19" spans="1:14" ht="15.75">
      <c r="A19" s="7"/>
      <c r="B19" s="1"/>
      <c r="C19" s="17"/>
      <c r="D19" s="17"/>
      <c r="E19" s="17"/>
      <c r="F19" s="90"/>
      <c r="G19" s="17"/>
      <c r="H19" s="18"/>
      <c r="I19" s="7"/>
      <c r="J19" s="6"/>
      <c r="K19" s="7"/>
      <c r="L19" s="6"/>
      <c r="M19" s="7"/>
      <c r="N19" s="6"/>
    </row>
    <row r="20" spans="1:14" ht="12.75">
      <c r="A20" s="7"/>
      <c r="B20" s="3" t="s">
        <v>22</v>
      </c>
      <c r="C20" s="7"/>
      <c r="D20" s="7"/>
      <c r="E20" s="7"/>
      <c r="F20" s="85"/>
      <c r="G20" s="7"/>
      <c r="H20" s="6"/>
      <c r="I20" s="7"/>
      <c r="J20" s="6"/>
      <c r="K20" s="7"/>
      <c r="L20" s="6"/>
      <c r="M20" s="7"/>
      <c r="N20" s="6"/>
    </row>
    <row r="21" spans="1:14" ht="12.75">
      <c r="A21" s="7"/>
      <c r="B21" s="3" t="s">
        <v>23</v>
      </c>
      <c r="C21" s="7"/>
      <c r="D21" s="7"/>
      <c r="E21" s="7"/>
      <c r="F21" s="85"/>
      <c r="G21" s="7"/>
      <c r="H21" s="6"/>
      <c r="I21" s="7"/>
      <c r="J21" s="6"/>
      <c r="K21" s="7"/>
      <c r="L21" s="7"/>
      <c r="M21" s="7"/>
      <c r="N21" s="6"/>
    </row>
    <row r="22" spans="1:14" ht="12.75">
      <c r="A22" s="7"/>
      <c r="B22" s="3" t="s">
        <v>24</v>
      </c>
      <c r="C22" s="7"/>
      <c r="D22" s="7"/>
      <c r="E22" s="7"/>
      <c r="F22" s="85"/>
      <c r="G22" s="7"/>
      <c r="H22" s="6"/>
      <c r="I22" s="7"/>
      <c r="J22" s="6"/>
      <c r="K22" s="7"/>
      <c r="L22" s="7"/>
      <c r="M22" s="7"/>
      <c r="N22" s="6"/>
    </row>
    <row r="23" spans="1:14" ht="12.75">
      <c r="A23" s="7"/>
      <c r="B23" s="3"/>
      <c r="C23" s="7"/>
      <c r="D23" s="7"/>
      <c r="E23" s="7"/>
      <c r="F23" s="85"/>
      <c r="G23" s="7"/>
      <c r="H23" s="6"/>
      <c r="I23" s="7"/>
      <c r="J23" s="6"/>
      <c r="K23" s="7"/>
      <c r="L23" s="7"/>
      <c r="M23" s="7"/>
      <c r="N23" s="6"/>
    </row>
    <row r="24" spans="1:14" ht="12.75">
      <c r="A24" s="7"/>
      <c r="B24" s="3"/>
      <c r="C24" s="7"/>
      <c r="D24" s="7"/>
      <c r="E24" s="7"/>
      <c r="F24" s="85"/>
      <c r="G24" s="7"/>
      <c r="H24" s="6"/>
      <c r="I24" s="7"/>
      <c r="J24" s="6"/>
      <c r="K24" s="7"/>
      <c r="L24" s="7"/>
      <c r="M24" s="7"/>
      <c r="N24" s="6"/>
    </row>
    <row r="25" spans="1:14" ht="12.75">
      <c r="A25" s="7"/>
      <c r="B25" s="3"/>
      <c r="C25" s="7"/>
      <c r="D25" s="7"/>
      <c r="E25" s="7"/>
      <c r="F25" s="85"/>
      <c r="G25" s="7"/>
      <c r="H25" s="6"/>
      <c r="I25" s="7"/>
      <c r="J25" s="6"/>
      <c r="K25" s="7"/>
      <c r="L25" s="7"/>
      <c r="M25" s="7"/>
      <c r="N25" s="6"/>
    </row>
    <row r="26" spans="1:14" ht="12.75">
      <c r="A26" s="7"/>
      <c r="B26" s="3"/>
      <c r="C26" s="7"/>
      <c r="D26" s="7"/>
      <c r="E26" s="7"/>
      <c r="F26" s="85"/>
      <c r="G26" s="7"/>
      <c r="H26" s="6"/>
      <c r="I26" s="7"/>
      <c r="J26" s="6"/>
      <c r="K26" s="7"/>
      <c r="L26" s="7"/>
      <c r="M26" s="7"/>
      <c r="N26" s="6"/>
    </row>
    <row r="27" spans="1:14" ht="12.75">
      <c r="A27" s="7"/>
      <c r="B27" s="3"/>
      <c r="C27" s="7"/>
      <c r="D27" s="7"/>
      <c r="E27" s="7"/>
      <c r="F27" s="85"/>
      <c r="G27" s="7"/>
      <c r="H27" s="6"/>
      <c r="I27" s="7"/>
      <c r="J27" s="6"/>
      <c r="K27" s="7"/>
      <c r="L27" s="7"/>
      <c r="M27" s="7"/>
      <c r="N27" s="6"/>
    </row>
    <row r="28" spans="1:14" ht="12.75">
      <c r="A28" s="7"/>
      <c r="B28" s="3"/>
      <c r="C28" s="7"/>
      <c r="D28" s="7"/>
      <c r="E28" s="7"/>
      <c r="F28" s="85"/>
      <c r="G28" s="7"/>
      <c r="H28" s="6"/>
      <c r="I28" s="7"/>
      <c r="J28" s="6"/>
      <c r="K28" s="7"/>
      <c r="L28" s="7"/>
      <c r="M28" s="7"/>
      <c r="N28" s="6"/>
    </row>
    <row r="29" spans="1:14" ht="12.75">
      <c r="A29" s="7"/>
      <c r="B29" s="3"/>
      <c r="C29" s="7"/>
      <c r="D29" s="7"/>
      <c r="E29" s="7"/>
      <c r="F29" s="85"/>
      <c r="G29" s="7"/>
      <c r="H29" s="6"/>
      <c r="I29" s="7"/>
      <c r="J29" s="6"/>
      <c r="K29" s="7"/>
      <c r="L29" s="7"/>
      <c r="M29" s="7"/>
      <c r="N29" s="6"/>
    </row>
    <row r="30" spans="1:14" ht="12.75">
      <c r="A30" s="7"/>
      <c r="B30" s="3"/>
      <c r="C30" s="7"/>
      <c r="D30" s="7"/>
      <c r="E30" s="7"/>
      <c r="F30" s="85"/>
      <c r="G30" s="7"/>
      <c r="H30" s="6"/>
      <c r="I30" s="7"/>
      <c r="J30" s="6"/>
      <c r="K30" s="7"/>
      <c r="L30" s="7"/>
      <c r="M30" s="7"/>
      <c r="N30" s="6"/>
    </row>
    <row r="31" spans="1:14" ht="12.75">
      <c r="A31" s="7"/>
      <c r="B31" s="3"/>
      <c r="C31" s="7"/>
      <c r="D31" s="7"/>
      <c r="E31" s="7"/>
      <c r="F31" s="85"/>
      <c r="G31" s="7"/>
      <c r="H31" s="6"/>
      <c r="I31" s="7"/>
      <c r="J31" s="6"/>
      <c r="K31" s="7"/>
      <c r="L31" s="7"/>
      <c r="M31" s="7"/>
      <c r="N31" s="6"/>
    </row>
    <row r="32" spans="1:14" ht="12.75">
      <c r="A32" s="7"/>
      <c r="B32" s="3"/>
      <c r="C32" s="7"/>
      <c r="D32" s="7"/>
      <c r="E32" s="7"/>
      <c r="F32" s="85"/>
      <c r="G32" s="7"/>
      <c r="H32" s="6"/>
      <c r="I32" s="7"/>
      <c r="J32" s="6"/>
      <c r="K32" s="7"/>
      <c r="L32" s="7"/>
      <c r="M32" s="7"/>
      <c r="N32" s="6"/>
    </row>
    <row r="33" spans="1:14" ht="12.75">
      <c r="A33" s="7"/>
      <c r="B33" s="3"/>
      <c r="C33" s="7"/>
      <c r="D33" s="7"/>
      <c r="E33" s="7"/>
      <c r="F33" s="85"/>
      <c r="G33" s="7"/>
      <c r="H33" s="6"/>
      <c r="I33" s="7"/>
      <c r="J33" s="6"/>
      <c r="K33" s="7"/>
      <c r="L33" s="7"/>
      <c r="M33" s="7"/>
      <c r="N33" s="6"/>
    </row>
    <row r="34" spans="1:14" ht="15">
      <c r="A34" s="17"/>
      <c r="B34" s="121" t="s">
        <v>96</v>
      </c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</row>
    <row r="35" spans="1:14" ht="15.75">
      <c r="A35" s="17"/>
      <c r="B35" s="122" t="s">
        <v>97</v>
      </c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</row>
    <row r="36" spans="1:14" ht="15">
      <c r="A36" s="17"/>
      <c r="B36" s="121" t="s">
        <v>98</v>
      </c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</row>
    <row r="37" spans="1:14" ht="15">
      <c r="A37" s="17"/>
      <c r="B37" s="121" t="s">
        <v>208</v>
      </c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</row>
    <row r="38" spans="1:14" ht="15">
      <c r="A38" s="17"/>
      <c r="B38" s="121" t="s">
        <v>99</v>
      </c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</row>
    <row r="39" spans="1:14" ht="12.75">
      <c r="A39" s="7"/>
      <c r="B39" s="7"/>
      <c r="C39" s="7"/>
      <c r="D39" s="7"/>
      <c r="E39" s="7"/>
      <c r="F39" s="85"/>
      <c r="G39" s="7"/>
      <c r="H39" s="6"/>
      <c r="I39" s="7"/>
      <c r="J39" s="6"/>
      <c r="K39" s="7"/>
      <c r="L39" s="6"/>
      <c r="M39" s="7"/>
      <c r="N39" s="6"/>
    </row>
    <row r="40" spans="1:14" ht="12.75">
      <c r="A40" s="123" t="s">
        <v>0</v>
      </c>
      <c r="B40" s="123" t="s">
        <v>2</v>
      </c>
      <c r="C40" s="123" t="s">
        <v>92</v>
      </c>
      <c r="D40" s="123" t="s">
        <v>90</v>
      </c>
      <c r="E40" s="123" t="s">
        <v>93</v>
      </c>
      <c r="F40" s="118" t="s">
        <v>103</v>
      </c>
      <c r="G40" s="112" t="s">
        <v>5</v>
      </c>
      <c r="H40" s="114"/>
      <c r="I40" s="112" t="s">
        <v>6</v>
      </c>
      <c r="J40" s="114"/>
      <c r="K40" s="112" t="s">
        <v>7</v>
      </c>
      <c r="L40" s="114"/>
      <c r="M40" s="112" t="s">
        <v>5</v>
      </c>
      <c r="N40" s="114"/>
    </row>
    <row r="41" spans="1:14" ht="12.75">
      <c r="A41" s="124"/>
      <c r="B41" s="124"/>
      <c r="C41" s="124"/>
      <c r="D41" s="124"/>
      <c r="E41" s="124"/>
      <c r="F41" s="119"/>
      <c r="G41" s="115" t="s">
        <v>192</v>
      </c>
      <c r="H41" s="117"/>
      <c r="I41" s="115"/>
      <c r="J41" s="117"/>
      <c r="K41" s="115"/>
      <c r="L41" s="117"/>
      <c r="M41" s="115" t="s">
        <v>209</v>
      </c>
      <c r="N41" s="117"/>
    </row>
    <row r="42" spans="1:14" ht="12.75">
      <c r="A42" s="125"/>
      <c r="B42" s="125"/>
      <c r="C42" s="125"/>
      <c r="D42" s="125"/>
      <c r="E42" s="125"/>
      <c r="F42" s="120"/>
      <c r="G42" s="11" t="s">
        <v>8</v>
      </c>
      <c r="H42" s="13" t="s">
        <v>10</v>
      </c>
      <c r="I42" s="11" t="s">
        <v>8</v>
      </c>
      <c r="J42" s="13" t="s">
        <v>10</v>
      </c>
      <c r="K42" s="11" t="s">
        <v>8</v>
      </c>
      <c r="L42" s="13" t="s">
        <v>10</v>
      </c>
      <c r="M42" s="11" t="s">
        <v>11</v>
      </c>
      <c r="N42" s="13" t="s">
        <v>10</v>
      </c>
    </row>
    <row r="43" spans="1:14" ht="25.5">
      <c r="A43" s="11">
        <v>1</v>
      </c>
      <c r="B43" s="11" t="s">
        <v>150</v>
      </c>
      <c r="C43" s="11" t="s">
        <v>33</v>
      </c>
      <c r="D43" s="65" t="s">
        <v>151</v>
      </c>
      <c r="E43" s="11"/>
      <c r="F43" s="88">
        <v>85.91</v>
      </c>
      <c r="G43" s="65">
        <v>14</v>
      </c>
      <c r="H43" s="67">
        <f aca="true" t="shared" si="0" ref="H43:H56">G43*F43</f>
        <v>1202.74</v>
      </c>
      <c r="I43" s="65">
        <v>20</v>
      </c>
      <c r="J43" s="67">
        <f aca="true" t="shared" si="1" ref="J43:J57">I43*F43</f>
        <v>1718.1999999999998</v>
      </c>
      <c r="K43" s="65">
        <v>8</v>
      </c>
      <c r="L43" s="67">
        <f>K43*F43</f>
        <v>687.28</v>
      </c>
      <c r="M43" s="65">
        <f aca="true" t="shared" si="2" ref="M43:M57">G43+I43-K43</f>
        <v>26</v>
      </c>
      <c r="N43" s="68">
        <f aca="true" t="shared" si="3" ref="N43:N57">M43*F43</f>
        <v>2233.66</v>
      </c>
    </row>
    <row r="44" spans="1:14" ht="12.75">
      <c r="A44" s="11">
        <v>2</v>
      </c>
      <c r="B44" s="11" t="s">
        <v>154</v>
      </c>
      <c r="C44" s="11" t="s">
        <v>31</v>
      </c>
      <c r="D44" s="65" t="s">
        <v>159</v>
      </c>
      <c r="E44" s="11"/>
      <c r="F44" s="88">
        <v>0.8336</v>
      </c>
      <c r="G44" s="65">
        <v>200</v>
      </c>
      <c r="H44" s="67">
        <f t="shared" si="0"/>
        <v>166.72</v>
      </c>
      <c r="I44" s="65"/>
      <c r="J44" s="67">
        <f t="shared" si="1"/>
        <v>0</v>
      </c>
      <c r="K44" s="65">
        <v>200</v>
      </c>
      <c r="L44" s="67">
        <f aca="true" t="shared" si="4" ref="L44:L57">K44*F44</f>
        <v>166.72</v>
      </c>
      <c r="M44" s="65">
        <f t="shared" si="2"/>
        <v>0</v>
      </c>
      <c r="N44" s="68">
        <f t="shared" si="3"/>
        <v>0</v>
      </c>
    </row>
    <row r="45" spans="1:14" ht="12.75">
      <c r="A45" s="11">
        <v>3</v>
      </c>
      <c r="B45" s="11" t="s">
        <v>154</v>
      </c>
      <c r="C45" s="11" t="s">
        <v>31</v>
      </c>
      <c r="D45" s="65" t="s">
        <v>201</v>
      </c>
      <c r="E45" s="11"/>
      <c r="F45" s="88">
        <v>0.7566</v>
      </c>
      <c r="G45" s="65"/>
      <c r="H45" s="67"/>
      <c r="I45" s="65">
        <v>2000</v>
      </c>
      <c r="J45" s="67">
        <f t="shared" si="1"/>
        <v>1513.2</v>
      </c>
      <c r="K45" s="65">
        <v>150</v>
      </c>
      <c r="L45" s="67">
        <f t="shared" si="4"/>
        <v>113.49000000000001</v>
      </c>
      <c r="M45" s="65">
        <f t="shared" si="2"/>
        <v>1850</v>
      </c>
      <c r="N45" s="68">
        <f t="shared" si="3"/>
        <v>1399.71</v>
      </c>
    </row>
    <row r="46" spans="1:14" ht="12.75">
      <c r="A46" s="11">
        <v>4</v>
      </c>
      <c r="B46" s="11" t="s">
        <v>157</v>
      </c>
      <c r="C46" s="11" t="s">
        <v>27</v>
      </c>
      <c r="D46" s="65" t="s">
        <v>158</v>
      </c>
      <c r="E46" s="11"/>
      <c r="F46" s="88">
        <v>1.2796</v>
      </c>
      <c r="G46" s="65">
        <v>0</v>
      </c>
      <c r="H46" s="67">
        <f t="shared" si="0"/>
        <v>0</v>
      </c>
      <c r="I46" s="65">
        <v>105</v>
      </c>
      <c r="J46" s="67">
        <f t="shared" si="1"/>
        <v>134.358</v>
      </c>
      <c r="K46" s="65">
        <v>45</v>
      </c>
      <c r="L46" s="67">
        <f t="shared" si="4"/>
        <v>57.582</v>
      </c>
      <c r="M46" s="65">
        <f t="shared" si="2"/>
        <v>60</v>
      </c>
      <c r="N46" s="68">
        <f t="shared" si="3"/>
        <v>76.77600000000001</v>
      </c>
    </row>
    <row r="47" spans="1:14" ht="12.75">
      <c r="A47" s="11">
        <v>5</v>
      </c>
      <c r="B47" s="11" t="s">
        <v>49</v>
      </c>
      <c r="C47" s="11" t="s">
        <v>27</v>
      </c>
      <c r="D47" s="65" t="s">
        <v>202</v>
      </c>
      <c r="E47" s="11"/>
      <c r="F47" s="88">
        <v>1.811</v>
      </c>
      <c r="G47" s="65">
        <v>300</v>
      </c>
      <c r="H47" s="67">
        <f t="shared" si="0"/>
        <v>543.3</v>
      </c>
      <c r="I47" s="65">
        <v>570</v>
      </c>
      <c r="J47" s="67">
        <f t="shared" si="1"/>
        <v>1032.27</v>
      </c>
      <c r="K47" s="65">
        <v>600</v>
      </c>
      <c r="L47" s="67">
        <f t="shared" si="4"/>
        <v>1086.6</v>
      </c>
      <c r="M47" s="65">
        <f>G47+I47-K47</f>
        <v>270</v>
      </c>
      <c r="N47" s="68">
        <f>M47*F47</f>
        <v>488.96999999999997</v>
      </c>
    </row>
    <row r="48" spans="1:14" ht="12.75">
      <c r="A48" s="11">
        <v>6</v>
      </c>
      <c r="B48" s="11" t="s">
        <v>154</v>
      </c>
      <c r="C48" s="11" t="s">
        <v>31</v>
      </c>
      <c r="D48" s="65" t="s">
        <v>201</v>
      </c>
      <c r="E48" s="11"/>
      <c r="F48" s="88">
        <v>0.7566</v>
      </c>
      <c r="G48" s="65">
        <v>1000</v>
      </c>
      <c r="H48" s="67">
        <f t="shared" si="0"/>
        <v>756.6</v>
      </c>
      <c r="I48" s="65"/>
      <c r="J48" s="67">
        <f t="shared" si="1"/>
        <v>0</v>
      </c>
      <c r="K48" s="65">
        <v>1000</v>
      </c>
      <c r="L48" s="67">
        <f t="shared" si="4"/>
        <v>756.6</v>
      </c>
      <c r="M48" s="65">
        <f>G48+I48-K48</f>
        <v>0</v>
      </c>
      <c r="N48" s="68">
        <f>M48*F48</f>
        <v>0</v>
      </c>
    </row>
    <row r="49" spans="1:14" ht="13.5" customHeight="1">
      <c r="A49" s="11">
        <v>7</v>
      </c>
      <c r="B49" s="11" t="s">
        <v>203</v>
      </c>
      <c r="C49" s="11" t="s">
        <v>162</v>
      </c>
      <c r="D49" s="65" t="s">
        <v>204</v>
      </c>
      <c r="E49" s="11"/>
      <c r="F49" s="88">
        <v>2.9088</v>
      </c>
      <c r="G49" s="65">
        <v>500</v>
      </c>
      <c r="H49" s="67">
        <f t="shared" si="0"/>
        <v>1454.3999999999999</v>
      </c>
      <c r="I49" s="65">
        <v>3000</v>
      </c>
      <c r="J49" s="67">
        <f t="shared" si="1"/>
        <v>8726.4</v>
      </c>
      <c r="K49" s="65">
        <v>2700</v>
      </c>
      <c r="L49" s="67">
        <f t="shared" si="4"/>
        <v>7853.759999999999</v>
      </c>
      <c r="M49" s="65">
        <f t="shared" si="2"/>
        <v>800</v>
      </c>
      <c r="N49" s="68">
        <f t="shared" si="3"/>
        <v>2327.04</v>
      </c>
    </row>
    <row r="50" spans="1:14" ht="12.75">
      <c r="A50" s="11">
        <v>8</v>
      </c>
      <c r="B50" s="11" t="s">
        <v>153</v>
      </c>
      <c r="C50" s="11" t="s">
        <v>27</v>
      </c>
      <c r="D50" s="65" t="s">
        <v>170</v>
      </c>
      <c r="E50" s="11"/>
      <c r="F50" s="88">
        <v>0.3877</v>
      </c>
      <c r="G50" s="65">
        <v>1760</v>
      </c>
      <c r="H50" s="67">
        <f t="shared" si="0"/>
        <v>682.352</v>
      </c>
      <c r="I50" s="65">
        <v>500</v>
      </c>
      <c r="J50" s="67">
        <f t="shared" si="1"/>
        <v>193.85</v>
      </c>
      <c r="K50" s="65">
        <v>525</v>
      </c>
      <c r="L50" s="67">
        <f t="shared" si="4"/>
        <v>203.5425</v>
      </c>
      <c r="M50" s="65">
        <f t="shared" si="2"/>
        <v>1735</v>
      </c>
      <c r="N50" s="68">
        <f t="shared" si="3"/>
        <v>672.6595</v>
      </c>
    </row>
    <row r="51" spans="1:14" ht="12.75">
      <c r="A51" s="11">
        <v>9</v>
      </c>
      <c r="B51" s="11" t="s">
        <v>161</v>
      </c>
      <c r="C51" s="11" t="s">
        <v>27</v>
      </c>
      <c r="D51" s="65" t="s">
        <v>212</v>
      </c>
      <c r="E51" s="11"/>
      <c r="F51" s="88">
        <v>0.5253</v>
      </c>
      <c r="G51" s="65">
        <v>0</v>
      </c>
      <c r="H51" s="67">
        <f t="shared" si="0"/>
        <v>0</v>
      </c>
      <c r="I51" s="65">
        <v>3000</v>
      </c>
      <c r="J51" s="67">
        <f t="shared" si="1"/>
        <v>1575.8999999999999</v>
      </c>
      <c r="K51" s="65">
        <v>290</v>
      </c>
      <c r="L51" s="67">
        <f t="shared" si="4"/>
        <v>152.337</v>
      </c>
      <c r="M51" s="65">
        <f t="shared" si="2"/>
        <v>2710</v>
      </c>
      <c r="N51" s="68">
        <f t="shared" si="3"/>
        <v>1423.5629999999999</v>
      </c>
    </row>
    <row r="52" spans="1:14" ht="12.75">
      <c r="A52" s="11">
        <v>10</v>
      </c>
      <c r="B52" s="11" t="s">
        <v>161</v>
      </c>
      <c r="C52" s="11" t="s">
        <v>27</v>
      </c>
      <c r="D52" s="65" t="s">
        <v>189</v>
      </c>
      <c r="E52" s="11"/>
      <c r="F52" s="88">
        <v>0.5777</v>
      </c>
      <c r="G52" s="65">
        <v>1560</v>
      </c>
      <c r="H52" s="67">
        <f t="shared" si="0"/>
        <v>901.212</v>
      </c>
      <c r="I52" s="65"/>
      <c r="J52" s="67">
        <f t="shared" si="1"/>
        <v>0</v>
      </c>
      <c r="K52" s="65">
        <v>1560</v>
      </c>
      <c r="L52" s="67">
        <f t="shared" si="4"/>
        <v>901.212</v>
      </c>
      <c r="M52" s="65">
        <f t="shared" si="2"/>
        <v>0</v>
      </c>
      <c r="N52" s="68">
        <f t="shared" si="3"/>
        <v>0</v>
      </c>
    </row>
    <row r="53" spans="1:14" ht="12.75">
      <c r="A53" s="11">
        <v>11</v>
      </c>
      <c r="B53" s="11" t="s">
        <v>168</v>
      </c>
      <c r="C53" s="11" t="s">
        <v>27</v>
      </c>
      <c r="D53" s="65" t="s">
        <v>169</v>
      </c>
      <c r="E53" s="11"/>
      <c r="F53" s="88">
        <v>8.255</v>
      </c>
      <c r="G53" s="65">
        <v>90</v>
      </c>
      <c r="H53" s="67">
        <f t="shared" si="0"/>
        <v>742.95</v>
      </c>
      <c r="I53" s="65"/>
      <c r="J53" s="67">
        <f t="shared" si="1"/>
        <v>0</v>
      </c>
      <c r="K53" s="65">
        <v>60</v>
      </c>
      <c r="L53" s="67">
        <f t="shared" si="4"/>
        <v>495.30000000000007</v>
      </c>
      <c r="M53" s="65">
        <f t="shared" si="2"/>
        <v>30</v>
      </c>
      <c r="N53" s="68">
        <f t="shared" si="3"/>
        <v>247.65000000000003</v>
      </c>
    </row>
    <row r="54" spans="1:14" ht="12.75">
      <c r="A54" s="11">
        <v>12</v>
      </c>
      <c r="B54" s="11" t="s">
        <v>172</v>
      </c>
      <c r="C54" s="11" t="s">
        <v>27</v>
      </c>
      <c r="D54" s="65" t="s">
        <v>171</v>
      </c>
      <c r="E54" s="11"/>
      <c r="F54" s="88">
        <v>0.73303</v>
      </c>
      <c r="G54" s="65">
        <v>760</v>
      </c>
      <c r="H54" s="67">
        <f t="shared" si="0"/>
        <v>557.1028</v>
      </c>
      <c r="I54" s="65">
        <v>2000</v>
      </c>
      <c r="J54" s="67">
        <f t="shared" si="1"/>
        <v>1466.06</v>
      </c>
      <c r="K54" s="65">
        <v>760</v>
      </c>
      <c r="L54" s="67">
        <f t="shared" si="4"/>
        <v>557.1028</v>
      </c>
      <c r="M54" s="65">
        <f t="shared" si="2"/>
        <v>2000</v>
      </c>
      <c r="N54" s="68">
        <f t="shared" si="3"/>
        <v>1466.06</v>
      </c>
    </row>
    <row r="55" spans="1:14" ht="12.75">
      <c r="A55" s="11">
        <v>13</v>
      </c>
      <c r="B55" s="11" t="s">
        <v>45</v>
      </c>
      <c r="C55" s="11" t="s">
        <v>31</v>
      </c>
      <c r="D55" s="65" t="s">
        <v>190</v>
      </c>
      <c r="E55" s="11"/>
      <c r="F55" s="104">
        <v>6.6174</v>
      </c>
      <c r="G55" s="65">
        <v>505</v>
      </c>
      <c r="H55" s="67">
        <f t="shared" si="0"/>
        <v>3341.787</v>
      </c>
      <c r="I55" s="65"/>
      <c r="J55" s="67">
        <f t="shared" si="1"/>
        <v>0</v>
      </c>
      <c r="K55" s="65">
        <v>505</v>
      </c>
      <c r="L55" s="67">
        <f t="shared" si="4"/>
        <v>3341.787</v>
      </c>
      <c r="M55" s="65">
        <f t="shared" si="2"/>
        <v>0</v>
      </c>
      <c r="N55" s="68">
        <f t="shared" si="3"/>
        <v>0</v>
      </c>
    </row>
    <row r="56" spans="1:14" ht="12.75" customHeight="1">
      <c r="A56" s="11">
        <v>14</v>
      </c>
      <c r="B56" s="11" t="s">
        <v>146</v>
      </c>
      <c r="C56" s="11" t="s">
        <v>27</v>
      </c>
      <c r="D56" s="65" t="s">
        <v>205</v>
      </c>
      <c r="E56" s="11"/>
      <c r="F56" s="104">
        <v>13.6754</v>
      </c>
      <c r="G56" s="65">
        <v>110</v>
      </c>
      <c r="H56" s="67">
        <f t="shared" si="0"/>
        <v>1504.2939999999999</v>
      </c>
      <c r="I56" s="65"/>
      <c r="J56" s="67">
        <f t="shared" si="1"/>
        <v>0</v>
      </c>
      <c r="K56" s="65">
        <v>110</v>
      </c>
      <c r="L56" s="67">
        <f t="shared" si="4"/>
        <v>1504.2939999999999</v>
      </c>
      <c r="M56" s="65">
        <f t="shared" si="2"/>
        <v>0</v>
      </c>
      <c r="N56" s="68">
        <f t="shared" si="3"/>
        <v>0</v>
      </c>
    </row>
    <row r="57" spans="1:14" ht="12.75" customHeight="1">
      <c r="A57" s="11">
        <v>15</v>
      </c>
      <c r="B57" s="11" t="s">
        <v>146</v>
      </c>
      <c r="C57" s="11" t="s">
        <v>27</v>
      </c>
      <c r="D57" s="65" t="s">
        <v>213</v>
      </c>
      <c r="E57" s="11"/>
      <c r="F57" s="104">
        <v>13.6754</v>
      </c>
      <c r="G57" s="65"/>
      <c r="H57" s="67"/>
      <c r="I57" s="65">
        <v>180</v>
      </c>
      <c r="J57" s="67">
        <f t="shared" si="1"/>
        <v>2461.572</v>
      </c>
      <c r="K57" s="65">
        <v>90</v>
      </c>
      <c r="L57" s="67">
        <f t="shared" si="4"/>
        <v>1230.786</v>
      </c>
      <c r="M57" s="65">
        <f t="shared" si="2"/>
        <v>90</v>
      </c>
      <c r="N57" s="68">
        <f t="shared" si="3"/>
        <v>1230.786</v>
      </c>
    </row>
    <row r="58" spans="1:14" ht="12.75">
      <c r="A58" s="11"/>
      <c r="B58" s="11"/>
      <c r="C58" s="14"/>
      <c r="D58" s="14"/>
      <c r="E58" s="14"/>
      <c r="F58" s="89"/>
      <c r="G58" s="69"/>
      <c r="H58" s="70">
        <f>SUM(H43:H56)</f>
        <v>11853.4578</v>
      </c>
      <c r="I58" s="69"/>
      <c r="J58" s="70">
        <f>SUM(J43:J57)</f>
        <v>18821.809999999998</v>
      </c>
      <c r="K58" s="69"/>
      <c r="L58" s="70">
        <f>SUM(L43:L57)</f>
        <v>19108.393299999996</v>
      </c>
      <c r="M58" s="65"/>
      <c r="N58" s="71">
        <f>SUM(N43:N57)</f>
        <v>11566.874499999998</v>
      </c>
    </row>
    <row r="59" spans="1:14" ht="12.75">
      <c r="A59" s="5"/>
      <c r="B59" s="5"/>
      <c r="C59" s="53"/>
      <c r="D59" s="53"/>
      <c r="E59" s="53"/>
      <c r="F59" s="92"/>
      <c r="G59" s="79"/>
      <c r="H59" s="80"/>
      <c r="I59" s="79"/>
      <c r="J59" s="80"/>
      <c r="K59" s="79"/>
      <c r="L59" s="80"/>
      <c r="M59" s="81"/>
      <c r="N59" s="82"/>
    </row>
    <row r="60" spans="1:14" ht="12.75">
      <c r="A60" s="5"/>
      <c r="B60" s="5"/>
      <c r="C60" s="53"/>
      <c r="D60" s="53"/>
      <c r="E60" s="53"/>
      <c r="F60" s="92"/>
      <c r="G60" s="79"/>
      <c r="H60" s="80"/>
      <c r="I60" s="79"/>
      <c r="J60" s="80"/>
      <c r="K60" s="79"/>
      <c r="L60" s="80"/>
      <c r="M60" s="81"/>
      <c r="N60" s="82"/>
    </row>
    <row r="61" spans="1:14" ht="15.75">
      <c r="A61" s="17"/>
      <c r="B61" s="1" t="s">
        <v>155</v>
      </c>
      <c r="C61" s="99"/>
      <c r="D61" s="99"/>
      <c r="E61" s="100"/>
      <c r="F61" s="101"/>
      <c r="G61" s="102"/>
      <c r="H61" s="18"/>
      <c r="I61" s="17"/>
      <c r="J61" s="6"/>
      <c r="K61" s="7"/>
      <c r="L61" s="6"/>
      <c r="M61" s="7"/>
      <c r="N61" s="6"/>
    </row>
    <row r="62" spans="1:14" ht="15.75">
      <c r="A62" s="17"/>
      <c r="B62" s="1"/>
      <c r="C62" s="99"/>
      <c r="D62" s="99"/>
      <c r="E62" s="100"/>
      <c r="F62" s="101"/>
      <c r="G62" s="102"/>
      <c r="H62" s="18"/>
      <c r="I62" s="17"/>
      <c r="J62" s="6"/>
      <c r="K62" s="7"/>
      <c r="L62" s="6"/>
      <c r="M62" s="7"/>
      <c r="N62" s="6"/>
    </row>
    <row r="63" spans="1:14" ht="15.75">
      <c r="A63" s="17"/>
      <c r="B63" s="1" t="s">
        <v>21</v>
      </c>
      <c r="C63" s="17"/>
      <c r="D63" s="17"/>
      <c r="E63" s="17"/>
      <c r="F63" s="90"/>
      <c r="G63" s="17"/>
      <c r="H63" s="18"/>
      <c r="I63" s="17"/>
      <c r="J63" s="6"/>
      <c r="K63" s="7"/>
      <c r="L63" s="6"/>
      <c r="M63" s="7"/>
      <c r="N63" s="6"/>
    </row>
    <row r="64" spans="1:14" ht="12.75">
      <c r="A64" s="7"/>
      <c r="B64" s="3" t="s">
        <v>22</v>
      </c>
      <c r="C64" s="7"/>
      <c r="D64" s="7"/>
      <c r="E64" s="7"/>
      <c r="F64" s="85"/>
      <c r="G64" s="7"/>
      <c r="H64" s="6"/>
      <c r="I64" s="7"/>
      <c r="J64" s="6"/>
      <c r="K64" s="7"/>
      <c r="L64" s="6"/>
      <c r="M64" s="7"/>
      <c r="N64" s="6"/>
    </row>
    <row r="65" spans="1:14" ht="12.75">
      <c r="A65" s="7"/>
      <c r="B65" s="3" t="s">
        <v>176</v>
      </c>
      <c r="C65" s="7"/>
      <c r="D65" s="7"/>
      <c r="E65" s="7"/>
      <c r="F65" s="85"/>
      <c r="G65" s="7"/>
      <c r="H65" s="6"/>
      <c r="I65" s="7"/>
      <c r="J65" s="6"/>
      <c r="K65" s="7"/>
      <c r="L65" s="7"/>
      <c r="M65" s="7"/>
      <c r="N65" s="6"/>
    </row>
    <row r="66" spans="1:14" ht="12.75">
      <c r="A66" s="7"/>
      <c r="B66" s="3"/>
      <c r="C66" s="7"/>
      <c r="D66" s="7"/>
      <c r="E66" s="7"/>
      <c r="F66" s="85"/>
      <c r="G66" s="7"/>
      <c r="H66" s="6"/>
      <c r="I66" s="7"/>
      <c r="J66" s="6"/>
      <c r="K66" s="7"/>
      <c r="L66" s="7"/>
      <c r="M66" s="7"/>
      <c r="N66" s="6"/>
    </row>
    <row r="67" spans="1:14" ht="12.75">
      <c r="A67" s="7"/>
      <c r="B67" s="3"/>
      <c r="C67" s="7"/>
      <c r="D67" s="7"/>
      <c r="E67" s="7"/>
      <c r="F67" s="85"/>
      <c r="G67" s="7"/>
      <c r="H67" s="6"/>
      <c r="I67" s="7"/>
      <c r="J67" s="6"/>
      <c r="K67" s="7"/>
      <c r="L67" s="7"/>
      <c r="M67" s="7"/>
      <c r="N67" s="6"/>
    </row>
    <row r="68" spans="1:14" ht="12.75">
      <c r="A68" s="7"/>
      <c r="B68" s="3"/>
      <c r="C68" s="7"/>
      <c r="D68" s="7"/>
      <c r="E68" s="7"/>
      <c r="F68" s="85"/>
      <c r="G68" s="7"/>
      <c r="H68" s="6"/>
      <c r="I68" s="7"/>
      <c r="J68" s="6"/>
      <c r="K68" s="7"/>
      <c r="L68" s="7"/>
      <c r="M68" s="7"/>
      <c r="N68" s="6"/>
    </row>
    <row r="69" spans="1:14" ht="12.75">
      <c r="A69" s="7"/>
      <c r="B69" s="3"/>
      <c r="C69" s="7"/>
      <c r="D69" s="7"/>
      <c r="E69" s="7"/>
      <c r="F69" s="85"/>
      <c r="G69" s="7"/>
      <c r="H69" s="6"/>
      <c r="I69" s="7"/>
      <c r="J69" s="6"/>
      <c r="K69" s="7"/>
      <c r="L69" s="7"/>
      <c r="M69" s="7"/>
      <c r="N69" s="6"/>
    </row>
    <row r="70" spans="1:14" ht="15">
      <c r="A70" s="17"/>
      <c r="B70" s="121" t="s">
        <v>96</v>
      </c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</row>
    <row r="71" spans="1:14" ht="15.75">
      <c r="A71" s="17"/>
      <c r="B71" s="122" t="s">
        <v>97</v>
      </c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</row>
    <row r="72" spans="1:14" ht="15">
      <c r="A72" s="17"/>
      <c r="B72" s="121" t="s">
        <v>98</v>
      </c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</row>
    <row r="73" spans="1:14" ht="15">
      <c r="A73" s="73"/>
      <c r="B73" s="73"/>
      <c r="C73" s="121" t="s">
        <v>210</v>
      </c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</row>
    <row r="74" spans="1:14" ht="15">
      <c r="A74" s="17"/>
      <c r="B74" s="121" t="s">
        <v>101</v>
      </c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</row>
    <row r="75" spans="1:14" ht="12.75">
      <c r="A75" s="7"/>
      <c r="B75" s="7"/>
      <c r="C75" s="7"/>
      <c r="D75" s="7"/>
      <c r="E75" s="7"/>
      <c r="F75" s="85"/>
      <c r="G75" s="7"/>
      <c r="H75" s="6"/>
      <c r="I75" s="7"/>
      <c r="J75" s="6"/>
      <c r="K75" s="7"/>
      <c r="L75" s="6"/>
      <c r="M75" s="7"/>
      <c r="N75" s="6"/>
    </row>
    <row r="76" spans="1:14" ht="12.75">
      <c r="A76" s="123" t="s">
        <v>95</v>
      </c>
      <c r="B76" s="123" t="s">
        <v>2</v>
      </c>
      <c r="C76" s="123" t="s">
        <v>92</v>
      </c>
      <c r="D76" s="123" t="s">
        <v>90</v>
      </c>
      <c r="E76" s="123" t="s">
        <v>93</v>
      </c>
      <c r="F76" s="118" t="s">
        <v>103</v>
      </c>
      <c r="G76" s="126" t="s">
        <v>5</v>
      </c>
      <c r="H76" s="126"/>
      <c r="I76" s="108" t="s">
        <v>6</v>
      </c>
      <c r="J76" s="108"/>
      <c r="K76" s="108" t="s">
        <v>7</v>
      </c>
      <c r="L76" s="108"/>
      <c r="M76" s="112" t="s">
        <v>5</v>
      </c>
      <c r="N76" s="114"/>
    </row>
    <row r="77" spans="1:14" ht="12.75">
      <c r="A77" s="124"/>
      <c r="B77" s="124"/>
      <c r="C77" s="124"/>
      <c r="D77" s="124"/>
      <c r="E77" s="124"/>
      <c r="F77" s="119"/>
      <c r="G77" s="127" t="s">
        <v>192</v>
      </c>
      <c r="H77" s="127"/>
      <c r="I77" s="108"/>
      <c r="J77" s="108"/>
      <c r="K77" s="108"/>
      <c r="L77" s="108"/>
      <c r="M77" s="115" t="s">
        <v>209</v>
      </c>
      <c r="N77" s="117"/>
    </row>
    <row r="78" spans="1:14" ht="12.75">
      <c r="A78" s="125"/>
      <c r="B78" s="125"/>
      <c r="C78" s="125"/>
      <c r="D78" s="125"/>
      <c r="E78" s="125"/>
      <c r="F78" s="120"/>
      <c r="G78" s="59" t="s">
        <v>8</v>
      </c>
      <c r="H78" s="62" t="s">
        <v>10</v>
      </c>
      <c r="I78" s="59" t="s">
        <v>8</v>
      </c>
      <c r="J78" s="62" t="s">
        <v>10</v>
      </c>
      <c r="K78" s="59" t="s">
        <v>8</v>
      </c>
      <c r="L78" s="62" t="s">
        <v>10</v>
      </c>
      <c r="M78" s="59" t="s">
        <v>11</v>
      </c>
      <c r="N78" s="62" t="s">
        <v>10</v>
      </c>
    </row>
    <row r="79" spans="1:16" ht="12.75">
      <c r="A79" s="11">
        <v>1</v>
      </c>
      <c r="B79" s="11" t="s">
        <v>45</v>
      </c>
      <c r="C79" s="11" t="s">
        <v>31</v>
      </c>
      <c r="D79" s="65" t="s">
        <v>198</v>
      </c>
      <c r="E79" s="72"/>
      <c r="F79" s="95">
        <v>7.3722114</v>
      </c>
      <c r="G79" s="72">
        <v>270</v>
      </c>
      <c r="H79" s="67">
        <f>G79*F79</f>
        <v>1990.497078</v>
      </c>
      <c r="I79" s="72">
        <v>390</v>
      </c>
      <c r="J79" s="68">
        <f>I79*F79</f>
        <v>2875.1624460000003</v>
      </c>
      <c r="K79" s="65">
        <v>480</v>
      </c>
      <c r="L79" s="67">
        <f>K79*F79</f>
        <v>3538.6614720000002</v>
      </c>
      <c r="M79" s="65">
        <f>G79+I79-K79</f>
        <v>180</v>
      </c>
      <c r="N79" s="68">
        <f>H79+J79-L79</f>
        <v>1326.9980520000004</v>
      </c>
      <c r="P79" s="4"/>
    </row>
    <row r="80" spans="1:16" ht="12.75">
      <c r="A80" s="11">
        <v>2</v>
      </c>
      <c r="B80" s="11" t="s">
        <v>51</v>
      </c>
      <c r="C80" s="11" t="s">
        <v>33</v>
      </c>
      <c r="D80" s="65">
        <v>157063</v>
      </c>
      <c r="E80" s="72"/>
      <c r="F80" s="95">
        <v>127.39898</v>
      </c>
      <c r="G80" s="72">
        <v>25</v>
      </c>
      <c r="H80" s="67">
        <f>G80*F80</f>
        <v>3184.9745</v>
      </c>
      <c r="I80" s="72"/>
      <c r="J80" s="68">
        <f aca="true" t="shared" si="5" ref="J80:J93">I80*F80</f>
        <v>0</v>
      </c>
      <c r="K80" s="65">
        <v>25</v>
      </c>
      <c r="L80" s="67">
        <f aca="true" t="shared" si="6" ref="L80:L93">K80*F80</f>
        <v>3184.9745</v>
      </c>
      <c r="M80" s="65">
        <f aca="true" t="shared" si="7" ref="M80:N93">G80+I80-K80</f>
        <v>0</v>
      </c>
      <c r="N80" s="68">
        <f t="shared" si="7"/>
        <v>0</v>
      </c>
      <c r="P80" s="4"/>
    </row>
    <row r="81" spans="1:16" ht="12.75">
      <c r="A81" s="11">
        <v>3</v>
      </c>
      <c r="B81" s="11" t="s">
        <v>51</v>
      </c>
      <c r="C81" s="11" t="s">
        <v>33</v>
      </c>
      <c r="D81" s="65">
        <v>166424</v>
      </c>
      <c r="E81" s="72"/>
      <c r="F81" s="95">
        <v>120.74699</v>
      </c>
      <c r="G81" s="72">
        <v>20</v>
      </c>
      <c r="H81" s="67">
        <f>G81*F81</f>
        <v>2414.9398</v>
      </c>
      <c r="I81" s="72">
        <v>45</v>
      </c>
      <c r="J81" s="68">
        <f t="shared" si="5"/>
        <v>5433.61455</v>
      </c>
      <c r="K81" s="65">
        <v>30</v>
      </c>
      <c r="L81" s="67">
        <f t="shared" si="6"/>
        <v>3622.4096999999997</v>
      </c>
      <c r="M81" s="65">
        <f t="shared" si="7"/>
        <v>35</v>
      </c>
      <c r="N81" s="68">
        <f t="shared" si="7"/>
        <v>4226.14465</v>
      </c>
      <c r="P81" s="4"/>
    </row>
    <row r="82" spans="1:16" ht="12.75">
      <c r="A82" s="11">
        <v>4</v>
      </c>
      <c r="B82" s="11" t="s">
        <v>146</v>
      </c>
      <c r="C82" s="11" t="s">
        <v>27</v>
      </c>
      <c r="D82" s="65" t="s">
        <v>156</v>
      </c>
      <c r="E82" s="72"/>
      <c r="F82" s="95">
        <v>15.9691367</v>
      </c>
      <c r="G82" s="72">
        <v>20</v>
      </c>
      <c r="H82" s="67">
        <f>G82*F82</f>
        <v>319.382734</v>
      </c>
      <c r="I82" s="72"/>
      <c r="J82" s="68">
        <f t="shared" si="5"/>
        <v>0</v>
      </c>
      <c r="K82" s="65"/>
      <c r="L82" s="67">
        <f t="shared" si="6"/>
        <v>0</v>
      </c>
      <c r="M82" s="65">
        <f t="shared" si="7"/>
        <v>20</v>
      </c>
      <c r="N82" s="68">
        <f t="shared" si="7"/>
        <v>319.382734</v>
      </c>
      <c r="P82" s="4"/>
    </row>
    <row r="83" spans="1:16" ht="12.75">
      <c r="A83" s="11">
        <v>5</v>
      </c>
      <c r="B83" s="11" t="s">
        <v>146</v>
      </c>
      <c r="C83" s="11" t="s">
        <v>27</v>
      </c>
      <c r="D83" s="65" t="s">
        <v>156</v>
      </c>
      <c r="E83" s="72"/>
      <c r="F83" s="95">
        <v>15.1501636</v>
      </c>
      <c r="G83" s="72">
        <v>30</v>
      </c>
      <c r="H83" s="67">
        <f>G83*F83</f>
        <v>454.504908</v>
      </c>
      <c r="I83" s="72"/>
      <c r="J83" s="68">
        <f t="shared" si="5"/>
        <v>0</v>
      </c>
      <c r="K83" s="65"/>
      <c r="L83" s="67">
        <f t="shared" si="6"/>
        <v>0</v>
      </c>
      <c r="M83" s="65">
        <f t="shared" si="7"/>
        <v>30</v>
      </c>
      <c r="N83" s="68">
        <f t="shared" si="7"/>
        <v>454.504908</v>
      </c>
      <c r="P83" s="4"/>
    </row>
    <row r="84" spans="1:16" ht="12.75">
      <c r="A84" s="11">
        <v>6</v>
      </c>
      <c r="B84" s="11" t="s">
        <v>69</v>
      </c>
      <c r="C84" s="11" t="s">
        <v>27</v>
      </c>
      <c r="D84" s="65" t="s">
        <v>187</v>
      </c>
      <c r="E84" s="72"/>
      <c r="F84" s="95">
        <v>1.8617881</v>
      </c>
      <c r="G84" s="72">
        <v>270</v>
      </c>
      <c r="H84" s="67">
        <f aca="true" t="shared" si="8" ref="H84:H93">G84*F84</f>
        <v>502.682787</v>
      </c>
      <c r="I84" s="72"/>
      <c r="J84" s="68">
        <f t="shared" si="5"/>
        <v>0</v>
      </c>
      <c r="K84" s="65">
        <v>270</v>
      </c>
      <c r="L84" s="67">
        <f t="shared" si="6"/>
        <v>502.682787</v>
      </c>
      <c r="M84" s="65">
        <f t="shared" si="7"/>
        <v>0</v>
      </c>
      <c r="N84" s="68">
        <v>0</v>
      </c>
      <c r="P84" s="4"/>
    </row>
    <row r="85" spans="1:16" ht="12.75">
      <c r="A85" s="11">
        <v>7</v>
      </c>
      <c r="B85" s="11" t="s">
        <v>69</v>
      </c>
      <c r="C85" s="11" t="s">
        <v>27</v>
      </c>
      <c r="D85" s="65" t="s">
        <v>206</v>
      </c>
      <c r="E85" s="72"/>
      <c r="F85" s="95">
        <v>1.7001353</v>
      </c>
      <c r="G85" s="72">
        <v>57</v>
      </c>
      <c r="H85" s="67">
        <f t="shared" si="8"/>
        <v>96.9077121</v>
      </c>
      <c r="I85" s="72"/>
      <c r="J85" s="68">
        <f t="shared" si="5"/>
        <v>0</v>
      </c>
      <c r="K85" s="65">
        <v>57</v>
      </c>
      <c r="L85" s="67">
        <f t="shared" si="6"/>
        <v>96.9077121</v>
      </c>
      <c r="M85" s="65">
        <f t="shared" si="7"/>
        <v>0</v>
      </c>
      <c r="N85" s="68">
        <f t="shared" si="7"/>
        <v>0</v>
      </c>
      <c r="P85" s="4"/>
    </row>
    <row r="86" spans="1:16" ht="12.75">
      <c r="A86" s="11">
        <v>8</v>
      </c>
      <c r="B86" s="11" t="s">
        <v>69</v>
      </c>
      <c r="C86" s="11" t="s">
        <v>27</v>
      </c>
      <c r="D86" s="65" t="s">
        <v>215</v>
      </c>
      <c r="E86" s="72"/>
      <c r="F86" s="95">
        <v>1.6211007</v>
      </c>
      <c r="G86" s="72"/>
      <c r="H86" s="67"/>
      <c r="I86" s="72">
        <v>150</v>
      </c>
      <c r="J86" s="68">
        <f t="shared" si="5"/>
        <v>243.16510499999998</v>
      </c>
      <c r="K86" s="65">
        <v>63</v>
      </c>
      <c r="L86" s="67">
        <f t="shared" si="6"/>
        <v>102.1293441</v>
      </c>
      <c r="M86" s="65">
        <f t="shared" si="7"/>
        <v>87</v>
      </c>
      <c r="N86" s="68">
        <f t="shared" si="7"/>
        <v>141.03576089999999</v>
      </c>
      <c r="P86" s="4"/>
    </row>
    <row r="87" spans="1:16" ht="14.25" customHeight="1">
      <c r="A87" s="11">
        <v>9</v>
      </c>
      <c r="B87" s="11" t="s">
        <v>43</v>
      </c>
      <c r="C87" s="11" t="s">
        <v>47</v>
      </c>
      <c r="D87" s="65" t="s">
        <v>174</v>
      </c>
      <c r="E87" s="72"/>
      <c r="F87" s="95">
        <v>65.131861</v>
      </c>
      <c r="G87" s="72">
        <v>30</v>
      </c>
      <c r="H87" s="67">
        <f t="shared" si="8"/>
        <v>1953.95583</v>
      </c>
      <c r="I87" s="72"/>
      <c r="J87" s="68">
        <f t="shared" si="5"/>
        <v>0</v>
      </c>
      <c r="K87" s="65">
        <v>30</v>
      </c>
      <c r="L87" s="67">
        <f t="shared" si="6"/>
        <v>1953.95583</v>
      </c>
      <c r="M87" s="65">
        <f t="shared" si="7"/>
        <v>0</v>
      </c>
      <c r="N87" s="68">
        <f t="shared" si="7"/>
        <v>0</v>
      </c>
      <c r="P87" s="4"/>
    </row>
    <row r="88" spans="1:16" ht="13.5" customHeight="1">
      <c r="A88" s="11">
        <v>10</v>
      </c>
      <c r="B88" s="11" t="s">
        <v>43</v>
      </c>
      <c r="C88" s="11" t="s">
        <v>47</v>
      </c>
      <c r="D88" s="65" t="s">
        <v>207</v>
      </c>
      <c r="E88" s="72"/>
      <c r="F88" s="95">
        <v>62.258437</v>
      </c>
      <c r="G88" s="72">
        <v>49</v>
      </c>
      <c r="H88" s="67">
        <f t="shared" si="8"/>
        <v>3050.663413</v>
      </c>
      <c r="I88" s="72"/>
      <c r="J88" s="68">
        <f t="shared" si="5"/>
        <v>0</v>
      </c>
      <c r="K88" s="65">
        <v>10</v>
      </c>
      <c r="L88" s="67">
        <f t="shared" si="6"/>
        <v>622.58437</v>
      </c>
      <c r="M88" s="65">
        <f t="shared" si="7"/>
        <v>39</v>
      </c>
      <c r="N88" s="68">
        <f t="shared" si="7"/>
        <v>2428.079043</v>
      </c>
      <c r="P88" s="4"/>
    </row>
    <row r="89" spans="1:16" ht="12.75">
      <c r="A89" s="11">
        <v>11</v>
      </c>
      <c r="B89" s="11" t="s">
        <v>186</v>
      </c>
      <c r="C89" s="11" t="s">
        <v>48</v>
      </c>
      <c r="D89" s="65">
        <v>1960515</v>
      </c>
      <c r="E89" s="72"/>
      <c r="F89" s="95">
        <v>34.701368</v>
      </c>
      <c r="G89" s="72">
        <v>35</v>
      </c>
      <c r="H89" s="67">
        <f t="shared" si="8"/>
        <v>1214.54788</v>
      </c>
      <c r="I89" s="72"/>
      <c r="J89" s="68">
        <f t="shared" si="5"/>
        <v>0</v>
      </c>
      <c r="K89" s="65">
        <v>35</v>
      </c>
      <c r="L89" s="67">
        <f t="shared" si="6"/>
        <v>1214.54788</v>
      </c>
      <c r="M89" s="65">
        <f t="shared" si="7"/>
        <v>0</v>
      </c>
      <c r="N89" s="68">
        <f t="shared" si="7"/>
        <v>0</v>
      </c>
      <c r="P89" s="4"/>
    </row>
    <row r="90" spans="1:16" ht="12.75">
      <c r="A90" s="11">
        <v>12</v>
      </c>
      <c r="B90" s="11" t="s">
        <v>186</v>
      </c>
      <c r="C90" s="11" t="s">
        <v>48</v>
      </c>
      <c r="D90" s="65">
        <v>3210915</v>
      </c>
      <c r="E90" s="72"/>
      <c r="F90" s="95">
        <v>35.193076</v>
      </c>
      <c r="G90" s="72">
        <v>60</v>
      </c>
      <c r="H90" s="67">
        <f t="shared" si="8"/>
        <v>2111.58456</v>
      </c>
      <c r="I90" s="72"/>
      <c r="J90" s="68">
        <f t="shared" si="5"/>
        <v>0</v>
      </c>
      <c r="K90" s="65">
        <v>60</v>
      </c>
      <c r="L90" s="67">
        <f t="shared" si="6"/>
        <v>2111.58456</v>
      </c>
      <c r="M90" s="65">
        <f t="shared" si="7"/>
        <v>0</v>
      </c>
      <c r="N90" s="68">
        <f t="shared" si="7"/>
        <v>0</v>
      </c>
      <c r="P90" s="4"/>
    </row>
    <row r="91" spans="1:16" ht="12.75">
      <c r="A91" s="11">
        <v>13</v>
      </c>
      <c r="B91" s="11" t="s">
        <v>186</v>
      </c>
      <c r="C91" s="11" t="s">
        <v>48</v>
      </c>
      <c r="D91" s="65">
        <v>3110915</v>
      </c>
      <c r="E91" s="72"/>
      <c r="F91" s="95">
        <v>35.1930756</v>
      </c>
      <c r="G91" s="72"/>
      <c r="H91" s="67"/>
      <c r="I91" s="72">
        <v>115</v>
      </c>
      <c r="J91" s="68">
        <f t="shared" si="5"/>
        <v>4047.203694</v>
      </c>
      <c r="K91" s="65">
        <v>45</v>
      </c>
      <c r="L91" s="67">
        <f t="shared" si="6"/>
        <v>1583.688402</v>
      </c>
      <c r="M91" s="65">
        <f t="shared" si="7"/>
        <v>70</v>
      </c>
      <c r="N91" s="68">
        <f t="shared" si="7"/>
        <v>2463.515292</v>
      </c>
      <c r="P91" s="4"/>
    </row>
    <row r="92" spans="1:16" ht="12.75">
      <c r="A92" s="11">
        <v>14</v>
      </c>
      <c r="B92" s="11" t="s">
        <v>57</v>
      </c>
      <c r="C92" s="11" t="s">
        <v>27</v>
      </c>
      <c r="D92" s="65" t="s">
        <v>200</v>
      </c>
      <c r="E92" s="72"/>
      <c r="F92" s="95">
        <v>2.5403068</v>
      </c>
      <c r="G92" s="72">
        <v>330</v>
      </c>
      <c r="H92" s="67">
        <f t="shared" si="8"/>
        <v>838.3012440000001</v>
      </c>
      <c r="I92" s="72">
        <v>430</v>
      </c>
      <c r="J92" s="68">
        <f t="shared" si="5"/>
        <v>1092.331924</v>
      </c>
      <c r="K92" s="65">
        <v>520</v>
      </c>
      <c r="L92" s="67">
        <f t="shared" si="6"/>
        <v>1320.959536</v>
      </c>
      <c r="M92" s="65">
        <f t="shared" si="7"/>
        <v>240</v>
      </c>
      <c r="N92" s="68">
        <f t="shared" si="7"/>
        <v>609.6736320000002</v>
      </c>
      <c r="P92" s="4"/>
    </row>
    <row r="93" spans="1:16" ht="12.75">
      <c r="A93" s="11">
        <v>15</v>
      </c>
      <c r="B93" s="11" t="s">
        <v>70</v>
      </c>
      <c r="C93" s="11" t="s">
        <v>27</v>
      </c>
      <c r="D93" s="65" t="s">
        <v>199</v>
      </c>
      <c r="E93" s="72"/>
      <c r="F93" s="95">
        <v>2.9920889</v>
      </c>
      <c r="G93" s="72">
        <v>30</v>
      </c>
      <c r="H93" s="67">
        <f t="shared" si="8"/>
        <v>89.76266700000001</v>
      </c>
      <c r="I93" s="72"/>
      <c r="J93" s="68">
        <f t="shared" si="5"/>
        <v>0</v>
      </c>
      <c r="K93" s="65">
        <v>30</v>
      </c>
      <c r="L93" s="67">
        <f t="shared" si="6"/>
        <v>89.76266700000001</v>
      </c>
      <c r="M93" s="65">
        <f t="shared" si="7"/>
        <v>0</v>
      </c>
      <c r="N93" s="68">
        <f t="shared" si="7"/>
        <v>0</v>
      </c>
      <c r="P93" s="4"/>
    </row>
    <row r="94" spans="1:14" ht="12.75">
      <c r="A94" s="11"/>
      <c r="B94" s="14" t="s">
        <v>40</v>
      </c>
      <c r="C94" s="14"/>
      <c r="D94" s="69"/>
      <c r="E94" s="69"/>
      <c r="F94" s="96"/>
      <c r="G94" s="69"/>
      <c r="H94" s="70">
        <f>SUM(H79:H93)</f>
        <v>18222.705113099997</v>
      </c>
      <c r="I94" s="70"/>
      <c r="J94" s="70">
        <v>13691.47</v>
      </c>
      <c r="K94" s="70"/>
      <c r="L94" s="70">
        <f>SUM(L79:L93)</f>
        <v>19944.8487602</v>
      </c>
      <c r="M94" s="70"/>
      <c r="N94" s="103">
        <f>SUM(N79:N93)</f>
        <v>11969.3340719</v>
      </c>
    </row>
    <row r="95" spans="1:14" ht="12.75">
      <c r="A95" s="5"/>
      <c r="B95" s="53"/>
      <c r="C95" s="53"/>
      <c r="D95" s="79"/>
      <c r="E95" s="79"/>
      <c r="F95" s="97"/>
      <c r="G95" s="79"/>
      <c r="H95" s="80"/>
      <c r="I95" s="80"/>
      <c r="J95" s="80"/>
      <c r="K95" s="80"/>
      <c r="L95" s="80"/>
      <c r="M95" s="80"/>
      <c r="N95" s="80"/>
    </row>
    <row r="96" spans="1:16" ht="12.75">
      <c r="A96" s="5"/>
      <c r="B96" s="53"/>
      <c r="C96" s="53"/>
      <c r="D96" s="53"/>
      <c r="E96" s="53"/>
      <c r="F96" s="92"/>
      <c r="G96" s="53"/>
      <c r="H96" s="55"/>
      <c r="I96" s="53"/>
      <c r="J96" s="55"/>
      <c r="K96" s="53"/>
      <c r="L96" s="55"/>
      <c r="M96" s="53"/>
      <c r="N96" s="57"/>
      <c r="P96" s="4"/>
    </row>
    <row r="97" spans="1:14" ht="15.75">
      <c r="A97" s="17"/>
      <c r="B97" s="1" t="s">
        <v>155</v>
      </c>
      <c r="C97" s="99"/>
      <c r="D97" s="99"/>
      <c r="E97" s="100"/>
      <c r="F97" s="101"/>
      <c r="G97" s="102"/>
      <c r="H97" s="18"/>
      <c r="I97" s="17"/>
      <c r="J97" s="6"/>
      <c r="K97" s="7"/>
      <c r="L97" s="6"/>
      <c r="M97" s="7"/>
      <c r="N97" s="6"/>
    </row>
    <row r="98" spans="1:14" ht="15.75">
      <c r="A98" s="17"/>
      <c r="B98" s="1"/>
      <c r="C98" s="17"/>
      <c r="D98" s="17"/>
      <c r="E98" s="17"/>
      <c r="F98" s="90"/>
      <c r="G98" s="17"/>
      <c r="H98" s="18"/>
      <c r="I98" s="17"/>
      <c r="J98" s="6"/>
      <c r="K98" s="7"/>
      <c r="L98" s="6"/>
      <c r="M98" s="7"/>
      <c r="N98" s="6"/>
    </row>
    <row r="99" spans="1:14" ht="15.75">
      <c r="A99" s="17"/>
      <c r="B99" s="1" t="s">
        <v>21</v>
      </c>
      <c r="C99" s="17"/>
      <c r="D99" s="17"/>
      <c r="E99" s="17"/>
      <c r="F99" s="90"/>
      <c r="G99" s="17"/>
      <c r="H99" s="18"/>
      <c r="I99" s="17"/>
      <c r="J99" s="6"/>
      <c r="K99" s="7"/>
      <c r="L99" s="6"/>
      <c r="M99" s="7"/>
      <c r="N99" s="6"/>
    </row>
    <row r="100" spans="1:14" ht="12.75">
      <c r="A100" s="7"/>
      <c r="B100" s="2"/>
      <c r="C100" s="7"/>
      <c r="D100" s="7"/>
      <c r="E100" s="7"/>
      <c r="F100" s="85"/>
      <c r="G100" s="7"/>
      <c r="H100" s="6"/>
      <c r="I100" s="7"/>
      <c r="J100" s="6"/>
      <c r="K100" s="7"/>
      <c r="L100" s="6"/>
      <c r="M100" s="7"/>
      <c r="N100" s="6"/>
    </row>
    <row r="101" spans="1:14" ht="12.75">
      <c r="A101" s="7"/>
      <c r="B101" s="3" t="s">
        <v>22</v>
      </c>
      <c r="C101" s="7"/>
      <c r="D101" s="7"/>
      <c r="E101" s="7"/>
      <c r="F101" s="85"/>
      <c r="G101" s="7"/>
      <c r="H101" s="6"/>
      <c r="I101" s="7"/>
      <c r="J101" s="6"/>
      <c r="K101" s="7"/>
      <c r="L101" s="6"/>
      <c r="M101" s="7"/>
      <c r="N101" s="6"/>
    </row>
    <row r="102" spans="1:14" ht="12.75">
      <c r="A102" s="7"/>
      <c r="B102" s="3" t="s">
        <v>23</v>
      </c>
      <c r="C102" s="3"/>
      <c r="D102" s="3"/>
      <c r="E102" s="7"/>
      <c r="F102" s="85"/>
      <c r="G102" s="7"/>
      <c r="H102" s="6"/>
      <c r="I102" s="7"/>
      <c r="J102" s="6"/>
      <c r="K102" s="7"/>
      <c r="L102" s="7"/>
      <c r="M102" s="7"/>
      <c r="N102" s="6"/>
    </row>
    <row r="103" spans="1:14" ht="12.75">
      <c r="A103" s="7"/>
      <c r="B103" s="3" t="s">
        <v>24</v>
      </c>
      <c r="C103" s="7"/>
      <c r="D103" s="7"/>
      <c r="E103" s="7"/>
      <c r="F103" s="85"/>
      <c r="G103" s="7"/>
      <c r="H103" s="6"/>
      <c r="I103" s="7"/>
      <c r="J103" s="6"/>
      <c r="K103" s="7"/>
      <c r="L103" s="7"/>
      <c r="M103" s="7"/>
      <c r="N103" s="6"/>
    </row>
    <row r="104" spans="1:14" ht="12.75">
      <c r="A104" s="7"/>
      <c r="B104" s="3"/>
      <c r="C104" s="7"/>
      <c r="D104" s="7"/>
      <c r="E104" s="7"/>
      <c r="F104" s="85"/>
      <c r="G104" s="7"/>
      <c r="H104" s="6"/>
      <c r="I104" s="7"/>
      <c r="J104" s="6"/>
      <c r="K104" s="7"/>
      <c r="L104" s="7"/>
      <c r="M104" s="7"/>
      <c r="N104" s="6"/>
    </row>
    <row r="105" spans="1:14" ht="12.75">
      <c r="A105" s="7"/>
      <c r="B105" s="3"/>
      <c r="C105" s="7"/>
      <c r="D105" s="7"/>
      <c r="E105" s="7"/>
      <c r="F105" s="85"/>
      <c r="G105" s="7"/>
      <c r="H105" s="6"/>
      <c r="I105" s="7"/>
      <c r="J105" s="6"/>
      <c r="K105" s="7"/>
      <c r="L105" s="7"/>
      <c r="M105" s="7"/>
      <c r="N105" s="6"/>
    </row>
    <row r="106" spans="1:14" ht="12.75">
      <c r="A106" s="7"/>
      <c r="B106" s="3"/>
      <c r="C106" s="7"/>
      <c r="D106" s="7"/>
      <c r="E106" s="7"/>
      <c r="F106" s="85"/>
      <c r="G106" s="7"/>
      <c r="H106" s="6"/>
      <c r="I106" s="7"/>
      <c r="J106" s="6"/>
      <c r="K106" s="7"/>
      <c r="L106" s="7"/>
      <c r="M106" s="7"/>
      <c r="N106" s="6"/>
    </row>
    <row r="107" spans="1:14" ht="12.75">
      <c r="A107" s="7"/>
      <c r="B107" s="3"/>
      <c r="C107" s="7"/>
      <c r="D107" s="7"/>
      <c r="E107" s="7"/>
      <c r="F107" s="85"/>
      <c r="G107" s="7"/>
      <c r="H107" s="6"/>
      <c r="I107" s="7"/>
      <c r="J107" s="6"/>
      <c r="K107" s="7"/>
      <c r="L107" s="7"/>
      <c r="M107" s="7"/>
      <c r="N107" s="6"/>
    </row>
    <row r="108" spans="1:14" ht="15.75">
      <c r="A108" s="122" t="s">
        <v>96</v>
      </c>
      <c r="B108" s="122"/>
      <c r="C108" s="122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</row>
    <row r="109" spans="1:14" ht="15.75">
      <c r="A109" s="122" t="s">
        <v>183</v>
      </c>
      <c r="B109" s="122"/>
      <c r="C109" s="122"/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</row>
    <row r="110" spans="1:14" ht="15.75">
      <c r="A110" s="122" t="s">
        <v>98</v>
      </c>
      <c r="B110" s="122"/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</row>
    <row r="111" spans="1:14" ht="15">
      <c r="A111" s="121" t="s">
        <v>211</v>
      </c>
      <c r="B111" s="121"/>
      <c r="C111" s="121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</row>
    <row r="112" spans="1:14" ht="15">
      <c r="A112" s="121" t="s">
        <v>102</v>
      </c>
      <c r="B112" s="121"/>
      <c r="C112" s="121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</row>
    <row r="113" spans="1:14" ht="12.75">
      <c r="A113" s="7"/>
      <c r="B113" s="3"/>
      <c r="C113" s="7" t="s">
        <v>25</v>
      </c>
      <c r="D113" s="7"/>
      <c r="E113" s="7"/>
      <c r="F113" s="85"/>
      <c r="G113" s="7"/>
      <c r="H113" s="6"/>
      <c r="I113" s="7"/>
      <c r="J113" s="6"/>
      <c r="K113" s="7"/>
      <c r="L113" s="7"/>
      <c r="M113" s="7"/>
      <c r="N113" s="6"/>
    </row>
    <row r="114" spans="1:14" ht="12.75">
      <c r="A114" s="123" t="s">
        <v>95</v>
      </c>
      <c r="B114" s="123" t="s">
        <v>2</v>
      </c>
      <c r="C114" s="123" t="s">
        <v>92</v>
      </c>
      <c r="D114" s="123" t="s">
        <v>90</v>
      </c>
      <c r="E114" s="123" t="s">
        <v>93</v>
      </c>
      <c r="F114" s="118" t="s">
        <v>103</v>
      </c>
      <c r="G114" s="126" t="s">
        <v>5</v>
      </c>
      <c r="H114" s="126"/>
      <c r="I114" s="108" t="s">
        <v>6</v>
      </c>
      <c r="J114" s="108"/>
      <c r="K114" s="108" t="s">
        <v>7</v>
      </c>
      <c r="L114" s="108"/>
      <c r="M114" s="126" t="s">
        <v>5</v>
      </c>
      <c r="N114" s="126"/>
    </row>
    <row r="115" spans="1:14" ht="12.75">
      <c r="A115" s="124"/>
      <c r="B115" s="124"/>
      <c r="C115" s="124"/>
      <c r="D115" s="124"/>
      <c r="E115" s="124"/>
      <c r="F115" s="119"/>
      <c r="G115" s="127" t="s">
        <v>192</v>
      </c>
      <c r="H115" s="127"/>
      <c r="I115" s="108"/>
      <c r="J115" s="108"/>
      <c r="K115" s="108"/>
      <c r="L115" s="108"/>
      <c r="M115" s="127" t="s">
        <v>209</v>
      </c>
      <c r="N115" s="127"/>
    </row>
    <row r="116" spans="1:14" ht="12.75">
      <c r="A116" s="125"/>
      <c r="B116" s="125"/>
      <c r="C116" s="125"/>
      <c r="D116" s="125"/>
      <c r="E116" s="125"/>
      <c r="F116" s="120"/>
      <c r="G116" s="11" t="s">
        <v>8</v>
      </c>
      <c r="H116" s="13" t="s">
        <v>10</v>
      </c>
      <c r="I116" s="11" t="s">
        <v>8</v>
      </c>
      <c r="J116" s="13" t="s">
        <v>10</v>
      </c>
      <c r="K116" s="11" t="s">
        <v>8</v>
      </c>
      <c r="L116" s="13" t="s">
        <v>10</v>
      </c>
      <c r="M116" s="11" t="s">
        <v>11</v>
      </c>
      <c r="N116" s="13" t="s">
        <v>10</v>
      </c>
    </row>
    <row r="117" spans="1:14" ht="12.75">
      <c r="A117" s="84">
        <v>1</v>
      </c>
      <c r="B117" s="84" t="s">
        <v>196</v>
      </c>
      <c r="C117" s="84"/>
      <c r="D117" s="84">
        <v>647321</v>
      </c>
      <c r="E117" s="84"/>
      <c r="F117" s="87">
        <v>2.089285</v>
      </c>
      <c r="G117" s="11">
        <v>180</v>
      </c>
      <c r="H117" s="13">
        <f>G117*F117</f>
        <v>376.07129999999995</v>
      </c>
      <c r="I117" s="11"/>
      <c r="J117" s="13"/>
      <c r="K117" s="11">
        <v>180</v>
      </c>
      <c r="L117" s="13">
        <f>K117*F114:F117</f>
        <v>376.07129999999995</v>
      </c>
      <c r="M117" s="11">
        <f>G117+I117-K117</f>
        <v>0</v>
      </c>
      <c r="N117" s="13">
        <f>M117*F117</f>
        <v>0</v>
      </c>
    </row>
    <row r="118" spans="1:14" ht="12.75">
      <c r="A118" s="84">
        <v>2</v>
      </c>
      <c r="B118" s="84" t="s">
        <v>197</v>
      </c>
      <c r="C118" s="84"/>
      <c r="D118" s="84">
        <v>166102</v>
      </c>
      <c r="E118" s="84"/>
      <c r="F118" s="87">
        <v>127.39898</v>
      </c>
      <c r="G118" s="11">
        <v>30</v>
      </c>
      <c r="H118" s="13">
        <f>G118*F118</f>
        <v>3821.9694</v>
      </c>
      <c r="I118" s="11"/>
      <c r="J118" s="13"/>
      <c r="K118" s="11">
        <v>15</v>
      </c>
      <c r="L118" s="13">
        <f>K118*F115:F118</f>
        <v>1910.9847</v>
      </c>
      <c r="M118" s="11">
        <f>G118+I118-K118</f>
        <v>15</v>
      </c>
      <c r="N118" s="13">
        <f>M118*F118</f>
        <v>1910.9847</v>
      </c>
    </row>
    <row r="119" spans="1:14" ht="12.75">
      <c r="A119" s="84">
        <v>3</v>
      </c>
      <c r="B119" s="11" t="s">
        <v>45</v>
      </c>
      <c r="C119" s="11" t="s">
        <v>31</v>
      </c>
      <c r="D119" s="65" t="s">
        <v>214</v>
      </c>
      <c r="E119" s="84"/>
      <c r="F119" s="87">
        <v>7.3722116</v>
      </c>
      <c r="G119" s="11"/>
      <c r="H119" s="13"/>
      <c r="I119" s="11">
        <v>690</v>
      </c>
      <c r="J119" s="13">
        <f>I119*F119</f>
        <v>5086.826004</v>
      </c>
      <c r="K119" s="11">
        <v>335</v>
      </c>
      <c r="L119" s="13">
        <f>K119*F116:F119</f>
        <v>2469.690886</v>
      </c>
      <c r="M119" s="11">
        <f>G119+I119-K119</f>
        <v>355</v>
      </c>
      <c r="N119" s="13">
        <f>M119*F119</f>
        <v>2617.135118</v>
      </c>
    </row>
    <row r="120" spans="1:14" ht="12.75">
      <c r="A120" s="11"/>
      <c r="B120" s="60" t="s">
        <v>40</v>
      </c>
      <c r="C120" s="61"/>
      <c r="D120" s="61"/>
      <c r="E120" s="14"/>
      <c r="F120" s="89"/>
      <c r="G120" s="14"/>
      <c r="H120" s="63">
        <f>SUM(H117:H118)</f>
        <v>4198.0407</v>
      </c>
      <c r="I120" s="64"/>
      <c r="J120" s="15">
        <f>SUM(J117:J119)</f>
        <v>5086.826004</v>
      </c>
      <c r="K120" s="63"/>
      <c r="L120" s="63">
        <f>SUM(L117:L119)</f>
        <v>4756.746886</v>
      </c>
      <c r="M120" s="63"/>
      <c r="N120" s="63">
        <f>SUM(N117:N119)</f>
        <v>4528.119818</v>
      </c>
    </row>
    <row r="121" spans="1:14" ht="12.75">
      <c r="A121" s="7"/>
      <c r="B121" s="3"/>
      <c r="C121" s="7"/>
      <c r="D121" s="7"/>
      <c r="E121" s="7"/>
      <c r="F121" s="85"/>
      <c r="G121" s="7"/>
      <c r="H121" s="6"/>
      <c r="I121" s="7"/>
      <c r="J121" s="6"/>
      <c r="K121" s="7"/>
      <c r="L121" s="7"/>
      <c r="M121" s="7"/>
      <c r="N121" s="6"/>
    </row>
    <row r="122" spans="1:14" ht="12.75">
      <c r="A122" s="7"/>
      <c r="B122" s="3"/>
      <c r="C122" s="7"/>
      <c r="D122" s="7"/>
      <c r="E122" s="7"/>
      <c r="F122" s="85"/>
      <c r="G122" s="7"/>
      <c r="H122" s="6"/>
      <c r="I122" s="7"/>
      <c r="J122" s="6"/>
      <c r="K122" s="7"/>
      <c r="L122" s="7"/>
      <c r="M122" s="7"/>
      <c r="N122" s="6"/>
    </row>
    <row r="123" spans="1:14" ht="12.75">
      <c r="A123" s="7"/>
      <c r="B123" s="3"/>
      <c r="C123" s="7"/>
      <c r="D123" s="7"/>
      <c r="E123" s="7"/>
      <c r="F123" s="85"/>
      <c r="G123" s="7"/>
      <c r="H123" s="6"/>
      <c r="I123" s="7"/>
      <c r="J123" s="6"/>
      <c r="K123" s="7"/>
      <c r="L123" s="7"/>
      <c r="M123" s="6"/>
      <c r="N123" s="6"/>
    </row>
    <row r="124" spans="1:14" ht="15.75">
      <c r="A124" s="17"/>
      <c r="B124" s="1" t="s">
        <v>155</v>
      </c>
      <c r="C124" s="17"/>
      <c r="D124" s="17"/>
      <c r="E124" s="7"/>
      <c r="F124" s="85"/>
      <c r="G124" s="7"/>
      <c r="H124" s="6"/>
      <c r="I124" s="7"/>
      <c r="J124" s="6"/>
      <c r="K124" s="7"/>
      <c r="L124" s="7"/>
      <c r="M124" s="7"/>
      <c r="N124" s="6"/>
    </row>
    <row r="125" spans="1:14" ht="15.75">
      <c r="A125" s="17"/>
      <c r="B125" s="1"/>
      <c r="C125" s="17"/>
      <c r="D125" s="17"/>
      <c r="E125" s="7"/>
      <c r="F125" s="85"/>
      <c r="G125" s="7"/>
      <c r="H125" s="6"/>
      <c r="I125" s="7"/>
      <c r="J125" s="6"/>
      <c r="K125" s="7"/>
      <c r="L125" s="7"/>
      <c r="M125" s="7"/>
      <c r="N125" s="6"/>
    </row>
    <row r="126" spans="1:14" ht="15.75">
      <c r="A126" s="17"/>
      <c r="B126" s="1" t="s">
        <v>21</v>
      </c>
      <c r="C126" s="17"/>
      <c r="D126" s="17"/>
      <c r="E126" s="7"/>
      <c r="F126" s="85"/>
      <c r="G126" s="7"/>
      <c r="H126" s="6"/>
      <c r="I126" s="7"/>
      <c r="J126" s="6"/>
      <c r="K126" s="7"/>
      <c r="L126" s="7"/>
      <c r="M126" s="7"/>
      <c r="N126" s="6"/>
    </row>
    <row r="127" spans="1:14" ht="15.75">
      <c r="A127" s="17"/>
      <c r="B127" s="1"/>
      <c r="C127" s="17"/>
      <c r="D127" s="17"/>
      <c r="E127" s="7"/>
      <c r="F127" s="85"/>
      <c r="G127" s="7"/>
      <c r="H127" s="6"/>
      <c r="I127" s="7"/>
      <c r="J127" s="6"/>
      <c r="K127" s="7"/>
      <c r="L127" s="7"/>
      <c r="M127" s="7"/>
      <c r="N127" s="6"/>
    </row>
    <row r="128" spans="1:14" ht="15">
      <c r="A128" s="17"/>
      <c r="B128" s="3" t="s">
        <v>22</v>
      </c>
      <c r="C128" s="17"/>
      <c r="D128" s="17"/>
      <c r="E128" s="7"/>
      <c r="F128" s="85"/>
      <c r="G128" s="7"/>
      <c r="H128" s="6"/>
      <c r="I128" s="7"/>
      <c r="J128" s="6"/>
      <c r="K128" s="7"/>
      <c r="L128" s="7"/>
      <c r="M128" s="7"/>
      <c r="N128" s="6"/>
    </row>
    <row r="129" spans="1:4" ht="15">
      <c r="A129" s="17"/>
      <c r="B129" s="105" t="s">
        <v>23</v>
      </c>
      <c r="C129" s="17"/>
      <c r="D129" s="17"/>
    </row>
    <row r="130" ht="12.75">
      <c r="B130" s="3" t="s">
        <v>24</v>
      </c>
    </row>
  </sheetData>
  <sheetProtection/>
  <mergeCells count="68">
    <mergeCell ref="F114:F116"/>
    <mergeCell ref="G114:H114"/>
    <mergeCell ref="I114:J115"/>
    <mergeCell ref="K114:L115"/>
    <mergeCell ref="M114:N114"/>
    <mergeCell ref="G115:H115"/>
    <mergeCell ref="M115:N115"/>
    <mergeCell ref="A108:N108"/>
    <mergeCell ref="A109:N109"/>
    <mergeCell ref="A110:N110"/>
    <mergeCell ref="A111:N111"/>
    <mergeCell ref="A112:N112"/>
    <mergeCell ref="A114:A116"/>
    <mergeCell ref="B114:B116"/>
    <mergeCell ref="C114:C116"/>
    <mergeCell ref="D114:D116"/>
    <mergeCell ref="E114:E116"/>
    <mergeCell ref="F76:F78"/>
    <mergeCell ref="G76:H76"/>
    <mergeCell ref="I76:J77"/>
    <mergeCell ref="K76:L77"/>
    <mergeCell ref="M76:N76"/>
    <mergeCell ref="G77:H77"/>
    <mergeCell ref="M77:N77"/>
    <mergeCell ref="B70:N70"/>
    <mergeCell ref="B71:N71"/>
    <mergeCell ref="B72:N72"/>
    <mergeCell ref="C73:N73"/>
    <mergeCell ref="B74:N74"/>
    <mergeCell ref="A76:A78"/>
    <mergeCell ref="B76:B78"/>
    <mergeCell ref="C76:C78"/>
    <mergeCell ref="D76:D78"/>
    <mergeCell ref="E76:E78"/>
    <mergeCell ref="F40:F42"/>
    <mergeCell ref="G40:H40"/>
    <mergeCell ref="I40:J41"/>
    <mergeCell ref="K40:L41"/>
    <mergeCell ref="M40:N40"/>
    <mergeCell ref="G41:H41"/>
    <mergeCell ref="M41:N41"/>
    <mergeCell ref="B34:N34"/>
    <mergeCell ref="B35:N35"/>
    <mergeCell ref="B36:N36"/>
    <mergeCell ref="B37:N37"/>
    <mergeCell ref="B38:N38"/>
    <mergeCell ref="A40:A42"/>
    <mergeCell ref="B40:B42"/>
    <mergeCell ref="C40:C42"/>
    <mergeCell ref="D40:D42"/>
    <mergeCell ref="E40:E42"/>
    <mergeCell ref="F7:F9"/>
    <mergeCell ref="G7:H7"/>
    <mergeCell ref="I7:J8"/>
    <mergeCell ref="K7:L8"/>
    <mergeCell ref="M7:N7"/>
    <mergeCell ref="G8:H8"/>
    <mergeCell ref="M8:N8"/>
    <mergeCell ref="A1:N1"/>
    <mergeCell ref="A2:N2"/>
    <mergeCell ref="A3:N3"/>
    <mergeCell ref="B4:N4"/>
    <mergeCell ref="B5:N5"/>
    <mergeCell ref="A7:A9"/>
    <mergeCell ref="B7:B9"/>
    <mergeCell ref="C7:C9"/>
    <mergeCell ref="D7:D9"/>
    <mergeCell ref="E7:E9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47"/>
  <sheetViews>
    <sheetView tabSelected="1" zoomScalePageLayoutView="0" workbookViewId="0" topLeftCell="A29">
      <selection activeCell="L38" sqref="L38"/>
    </sheetView>
  </sheetViews>
  <sheetFormatPr defaultColWidth="9.00390625" defaultRowHeight="12.75"/>
  <cols>
    <col min="1" max="1" width="6.125" style="0" customWidth="1"/>
    <col min="2" max="2" width="34.375" style="0" customWidth="1"/>
    <col min="3" max="3" width="6.75390625" style="0" customWidth="1"/>
    <col min="4" max="4" width="13.75390625" style="0" customWidth="1"/>
    <col min="5" max="5" width="5.375" style="0" customWidth="1"/>
    <col min="6" max="6" width="15.00390625" style="0" customWidth="1"/>
    <col min="7" max="7" width="7.625" style="0" customWidth="1"/>
    <col min="9" max="9" width="7.875" style="0" customWidth="1"/>
    <col min="11" max="11" width="7.25390625" style="0" customWidth="1"/>
    <col min="13" max="13" width="7.25390625" style="0" customWidth="1"/>
  </cols>
  <sheetData>
    <row r="1" spans="1:14" ht="15">
      <c r="A1" s="121" t="s">
        <v>96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14" ht="15.75">
      <c r="A2" s="122" t="s">
        <v>97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4" ht="15">
      <c r="A3" s="121" t="s">
        <v>98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4" ht="15">
      <c r="A4" s="17"/>
      <c r="B4" s="121" t="s">
        <v>221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</row>
    <row r="5" spans="1:14" ht="15">
      <c r="A5" s="17"/>
      <c r="B5" s="121" t="s">
        <v>113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</row>
    <row r="6" spans="1:14" ht="12.75">
      <c r="A6" s="7"/>
      <c r="B6" s="7"/>
      <c r="C6" s="7"/>
      <c r="D6" s="7"/>
      <c r="E6" s="7"/>
      <c r="F6" s="85"/>
      <c r="G6" s="7"/>
      <c r="H6" s="6"/>
      <c r="I6" s="7"/>
      <c r="J6" s="6"/>
      <c r="K6" s="7"/>
      <c r="L6" s="6"/>
      <c r="M6" s="7"/>
      <c r="N6" s="6"/>
    </row>
    <row r="7" spans="1:14" ht="12.75">
      <c r="A7" s="123" t="s">
        <v>94</v>
      </c>
      <c r="B7" s="123" t="s">
        <v>2</v>
      </c>
      <c r="C7" s="123" t="s">
        <v>92</v>
      </c>
      <c r="D7" s="123" t="s">
        <v>90</v>
      </c>
      <c r="E7" s="123" t="s">
        <v>93</v>
      </c>
      <c r="F7" s="118" t="s">
        <v>9</v>
      </c>
      <c r="G7" s="108" t="s">
        <v>5</v>
      </c>
      <c r="H7" s="108"/>
      <c r="I7" s="108" t="s">
        <v>6</v>
      </c>
      <c r="J7" s="108"/>
      <c r="K7" s="108" t="s">
        <v>7</v>
      </c>
      <c r="L7" s="108"/>
      <c r="M7" s="108" t="s">
        <v>5</v>
      </c>
      <c r="N7" s="108"/>
    </row>
    <row r="8" spans="1:14" ht="12.75">
      <c r="A8" s="124"/>
      <c r="B8" s="124"/>
      <c r="C8" s="124"/>
      <c r="D8" s="124"/>
      <c r="E8" s="124"/>
      <c r="F8" s="119"/>
      <c r="G8" s="108" t="s">
        <v>209</v>
      </c>
      <c r="H8" s="108"/>
      <c r="I8" s="108"/>
      <c r="J8" s="108"/>
      <c r="K8" s="108"/>
      <c r="L8" s="108"/>
      <c r="M8" s="108" t="s">
        <v>217</v>
      </c>
      <c r="N8" s="108"/>
    </row>
    <row r="9" spans="1:14" ht="25.5">
      <c r="A9" s="125"/>
      <c r="B9" s="125"/>
      <c r="C9" s="125"/>
      <c r="D9" s="125"/>
      <c r="E9" s="125"/>
      <c r="F9" s="120"/>
      <c r="G9" s="11" t="s">
        <v>8</v>
      </c>
      <c r="H9" s="13" t="s">
        <v>10</v>
      </c>
      <c r="I9" s="11" t="s">
        <v>8</v>
      </c>
      <c r="J9" s="13" t="s">
        <v>10</v>
      </c>
      <c r="K9" s="11" t="s">
        <v>8</v>
      </c>
      <c r="L9" s="13" t="s">
        <v>10</v>
      </c>
      <c r="M9" s="11" t="s">
        <v>11</v>
      </c>
      <c r="N9" s="13" t="s">
        <v>10</v>
      </c>
    </row>
    <row r="10" spans="1:14" ht="38.25" customHeight="1">
      <c r="A10" s="11">
        <v>1</v>
      </c>
      <c r="B10" s="11" t="s">
        <v>117</v>
      </c>
      <c r="C10" s="11" t="s">
        <v>27</v>
      </c>
      <c r="D10" s="11" t="s">
        <v>149</v>
      </c>
      <c r="E10" s="11"/>
      <c r="F10" s="88">
        <v>1.47677</v>
      </c>
      <c r="G10" s="11">
        <v>0</v>
      </c>
      <c r="H10" s="13">
        <f>G10*F10</f>
        <v>0</v>
      </c>
      <c r="I10" s="11"/>
      <c r="J10" s="13"/>
      <c r="K10" s="11"/>
      <c r="L10" s="13"/>
      <c r="M10" s="11">
        <f>G10+I10-K10</f>
        <v>0</v>
      </c>
      <c r="N10" s="13">
        <f>M10*F10</f>
        <v>0</v>
      </c>
    </row>
    <row r="11" spans="1:14" ht="12.75">
      <c r="A11" s="11"/>
      <c r="B11" s="14" t="s">
        <v>40</v>
      </c>
      <c r="C11" s="14"/>
      <c r="D11" s="14"/>
      <c r="E11" s="14"/>
      <c r="F11" s="89"/>
      <c r="G11" s="14" t="s">
        <v>25</v>
      </c>
      <c r="H11" s="15">
        <f>SUM(H10:H10)</f>
        <v>0</v>
      </c>
      <c r="I11" s="14"/>
      <c r="J11" s="15"/>
      <c r="K11" s="15"/>
      <c r="L11" s="15">
        <f>SUM(L10)</f>
        <v>0</v>
      </c>
      <c r="M11" s="15"/>
      <c r="N11" s="15">
        <f>SUM(N10:N10)</f>
        <v>0</v>
      </c>
    </row>
    <row r="12" spans="1:14" ht="12.75">
      <c r="A12" s="5"/>
      <c r="B12" s="7"/>
      <c r="C12" s="7"/>
      <c r="D12" s="7"/>
      <c r="E12" s="7"/>
      <c r="F12" s="85"/>
      <c r="G12" s="7"/>
      <c r="H12" s="6"/>
      <c r="I12" s="7"/>
      <c r="J12" s="6"/>
      <c r="K12" s="7"/>
      <c r="L12" s="6"/>
      <c r="M12" s="7"/>
      <c r="N12" s="6"/>
    </row>
    <row r="13" spans="1:14" ht="12.75">
      <c r="A13" s="5"/>
      <c r="B13" s="7"/>
      <c r="C13" s="7"/>
      <c r="D13" s="7"/>
      <c r="E13" s="7"/>
      <c r="F13" s="85"/>
      <c r="G13" s="7"/>
      <c r="H13" s="6"/>
      <c r="I13" s="7"/>
      <c r="J13" s="6"/>
      <c r="K13" s="7"/>
      <c r="L13" s="6"/>
      <c r="M13" s="7"/>
      <c r="N13" s="6"/>
    </row>
    <row r="14" spans="1:14" ht="12.75">
      <c r="A14" s="5"/>
      <c r="B14" s="7"/>
      <c r="C14" s="7"/>
      <c r="D14" s="7"/>
      <c r="E14" s="7"/>
      <c r="F14" s="85"/>
      <c r="G14" s="7"/>
      <c r="H14" s="6"/>
      <c r="I14" s="7"/>
      <c r="J14" s="6"/>
      <c r="K14" s="7"/>
      <c r="L14" s="6"/>
      <c r="M14" s="7"/>
      <c r="N14" s="6"/>
    </row>
    <row r="15" spans="1:14" ht="12.75">
      <c r="A15" s="7"/>
      <c r="B15" s="7"/>
      <c r="C15" s="7"/>
      <c r="D15" s="7"/>
      <c r="E15" s="7"/>
      <c r="F15" s="85"/>
      <c r="G15" s="7"/>
      <c r="H15" s="6"/>
      <c r="I15" s="7"/>
      <c r="J15" s="6"/>
      <c r="K15" s="7"/>
      <c r="L15" s="6"/>
      <c r="M15" s="7"/>
      <c r="N15" s="6"/>
    </row>
    <row r="16" spans="1:14" ht="15.75">
      <c r="A16" s="7"/>
      <c r="B16" s="1" t="s">
        <v>155</v>
      </c>
      <c r="C16" s="99"/>
      <c r="D16" s="99"/>
      <c r="E16" s="100"/>
      <c r="F16" s="101"/>
      <c r="G16" s="102"/>
      <c r="H16" s="18"/>
      <c r="I16" s="7"/>
      <c r="J16" s="6"/>
      <c r="K16" s="7"/>
      <c r="L16" s="6"/>
      <c r="M16" s="7"/>
      <c r="N16" s="6"/>
    </row>
    <row r="17" spans="1:14" ht="15.75">
      <c r="A17" s="7"/>
      <c r="B17" s="1"/>
      <c r="C17" s="17"/>
      <c r="D17" s="17"/>
      <c r="E17" s="17"/>
      <c r="F17" s="90"/>
      <c r="G17" s="17"/>
      <c r="H17" s="18"/>
      <c r="I17" s="7"/>
      <c r="J17" s="6"/>
      <c r="K17" s="7"/>
      <c r="L17" s="6"/>
      <c r="M17" s="7"/>
      <c r="N17" s="6"/>
    </row>
    <row r="18" spans="1:14" ht="15.75">
      <c r="A18" s="7"/>
      <c r="B18" s="1" t="s">
        <v>21</v>
      </c>
      <c r="C18" s="17"/>
      <c r="D18" s="17"/>
      <c r="E18" s="17"/>
      <c r="F18" s="90"/>
      <c r="G18" s="17"/>
      <c r="H18" s="18"/>
      <c r="I18" s="7"/>
      <c r="J18" s="6"/>
      <c r="K18" s="7"/>
      <c r="L18" s="6"/>
      <c r="M18" s="7"/>
      <c r="N18" s="6"/>
    </row>
    <row r="19" spans="1:14" ht="15.75">
      <c r="A19" s="7"/>
      <c r="B19" s="1"/>
      <c r="C19" s="17"/>
      <c r="D19" s="17"/>
      <c r="E19" s="17"/>
      <c r="F19" s="90"/>
      <c r="G19" s="17"/>
      <c r="H19" s="18"/>
      <c r="I19" s="7"/>
      <c r="J19" s="6"/>
      <c r="K19" s="7"/>
      <c r="L19" s="6"/>
      <c r="M19" s="7"/>
      <c r="N19" s="6"/>
    </row>
    <row r="20" spans="1:14" ht="12.75">
      <c r="A20" s="7"/>
      <c r="B20" s="3" t="s">
        <v>22</v>
      </c>
      <c r="C20" s="7"/>
      <c r="D20" s="7"/>
      <c r="E20" s="7"/>
      <c r="F20" s="85"/>
      <c r="G20" s="7"/>
      <c r="H20" s="6"/>
      <c r="I20" s="7"/>
      <c r="J20" s="6"/>
      <c r="K20" s="7"/>
      <c r="L20" s="6"/>
      <c r="M20" s="7"/>
      <c r="N20" s="6"/>
    </row>
    <row r="21" spans="1:14" ht="12.75">
      <c r="A21" s="7"/>
      <c r="B21" s="3" t="s">
        <v>23</v>
      </c>
      <c r="C21" s="7"/>
      <c r="D21" s="7"/>
      <c r="E21" s="7"/>
      <c r="F21" s="85"/>
      <c r="G21" s="7"/>
      <c r="H21" s="6"/>
      <c r="I21" s="7"/>
      <c r="J21" s="6"/>
      <c r="K21" s="7"/>
      <c r="L21" s="7"/>
      <c r="M21" s="7"/>
      <c r="N21" s="6"/>
    </row>
    <row r="22" spans="1:14" ht="12.75">
      <c r="A22" s="7"/>
      <c r="B22" s="3" t="s">
        <v>24</v>
      </c>
      <c r="C22" s="7"/>
      <c r="D22" s="7"/>
      <c r="E22" s="7"/>
      <c r="F22" s="85"/>
      <c r="G22" s="7"/>
      <c r="H22" s="6"/>
      <c r="I22" s="7"/>
      <c r="J22" s="6"/>
      <c r="K22" s="7"/>
      <c r="L22" s="7"/>
      <c r="M22" s="7"/>
      <c r="N22" s="6"/>
    </row>
    <row r="23" spans="1:14" ht="12.75">
      <c r="A23" s="7"/>
      <c r="B23" s="3"/>
      <c r="C23" s="7"/>
      <c r="D23" s="7"/>
      <c r="E23" s="7"/>
      <c r="F23" s="85"/>
      <c r="G23" s="7"/>
      <c r="H23" s="6"/>
      <c r="I23" s="7"/>
      <c r="J23" s="6"/>
      <c r="K23" s="7"/>
      <c r="L23" s="7"/>
      <c r="M23" s="7"/>
      <c r="N23" s="6"/>
    </row>
    <row r="24" spans="1:14" ht="12.75">
      <c r="A24" s="7"/>
      <c r="B24" s="3"/>
      <c r="C24" s="7"/>
      <c r="D24" s="7"/>
      <c r="E24" s="7"/>
      <c r="F24" s="85"/>
      <c r="G24" s="7"/>
      <c r="H24" s="6"/>
      <c r="I24" s="7"/>
      <c r="J24" s="6"/>
      <c r="K24" s="7"/>
      <c r="L24" s="7"/>
      <c r="M24" s="7"/>
      <c r="N24" s="6"/>
    </row>
    <row r="25" spans="1:14" ht="12.75">
      <c r="A25" s="7"/>
      <c r="B25" s="3"/>
      <c r="C25" s="7"/>
      <c r="D25" s="7"/>
      <c r="E25" s="7"/>
      <c r="F25" s="85"/>
      <c r="G25" s="7"/>
      <c r="H25" s="6"/>
      <c r="I25" s="7"/>
      <c r="J25" s="6"/>
      <c r="K25" s="7"/>
      <c r="L25" s="7"/>
      <c r="M25" s="7"/>
      <c r="N25" s="6"/>
    </row>
    <row r="26" spans="1:14" ht="12.75">
      <c r="A26" s="7"/>
      <c r="B26" s="3"/>
      <c r="C26" s="7"/>
      <c r="D26" s="7"/>
      <c r="E26" s="7"/>
      <c r="F26" s="85"/>
      <c r="G26" s="7"/>
      <c r="H26" s="6"/>
      <c r="I26" s="7"/>
      <c r="J26" s="6"/>
      <c r="K26" s="7"/>
      <c r="L26" s="7"/>
      <c r="M26" s="7"/>
      <c r="N26" s="6"/>
    </row>
    <row r="27" spans="1:14" ht="12.75">
      <c r="A27" s="7"/>
      <c r="B27" s="3"/>
      <c r="C27" s="7"/>
      <c r="D27" s="7"/>
      <c r="E27" s="7"/>
      <c r="F27" s="85"/>
      <c r="G27" s="7"/>
      <c r="H27" s="6"/>
      <c r="I27" s="7"/>
      <c r="J27" s="6"/>
      <c r="K27" s="7"/>
      <c r="L27" s="7"/>
      <c r="M27" s="7"/>
      <c r="N27" s="6"/>
    </row>
    <row r="28" spans="1:14" ht="12" customHeight="1">
      <c r="A28" s="7"/>
      <c r="B28" s="3"/>
      <c r="C28" s="7"/>
      <c r="D28" s="7"/>
      <c r="E28" s="7"/>
      <c r="F28" s="85"/>
      <c r="G28" s="7"/>
      <c r="H28" s="6"/>
      <c r="I28" s="7"/>
      <c r="J28" s="6"/>
      <c r="K28" s="7"/>
      <c r="L28" s="7"/>
      <c r="M28" s="7"/>
      <c r="N28" s="6"/>
    </row>
    <row r="29" spans="1:14" ht="12" customHeight="1">
      <c r="A29" s="7"/>
      <c r="B29" s="3"/>
      <c r="C29" s="7"/>
      <c r="D29" s="7"/>
      <c r="E29" s="7"/>
      <c r="F29" s="85"/>
      <c r="G29" s="7"/>
      <c r="H29" s="6"/>
      <c r="I29" s="7"/>
      <c r="J29" s="6"/>
      <c r="K29" s="7"/>
      <c r="L29" s="7"/>
      <c r="M29" s="7"/>
      <c r="N29" s="6"/>
    </row>
    <row r="30" spans="1:14" ht="12" customHeight="1">
      <c r="A30" s="7"/>
      <c r="B30" s="3"/>
      <c r="C30" s="7"/>
      <c r="D30" s="7"/>
      <c r="E30" s="7"/>
      <c r="F30" s="85"/>
      <c r="G30" s="7"/>
      <c r="H30" s="6"/>
      <c r="I30" s="7"/>
      <c r="J30" s="6"/>
      <c r="K30" s="7"/>
      <c r="L30" s="7"/>
      <c r="M30" s="7"/>
      <c r="N30" s="6"/>
    </row>
    <row r="31" spans="1:14" ht="12" customHeight="1">
      <c r="A31" s="7"/>
      <c r="B31" s="3"/>
      <c r="C31" s="7"/>
      <c r="D31" s="7"/>
      <c r="E31" s="7"/>
      <c r="F31" s="85"/>
      <c r="G31" s="7"/>
      <c r="H31" s="6"/>
      <c r="I31" s="7"/>
      <c r="J31" s="6"/>
      <c r="K31" s="7"/>
      <c r="L31" s="7"/>
      <c r="M31" s="7"/>
      <c r="N31" s="6"/>
    </row>
    <row r="32" spans="1:14" ht="12.75">
      <c r="A32" s="7"/>
      <c r="B32" s="3"/>
      <c r="C32" s="7"/>
      <c r="D32" s="7"/>
      <c r="E32" s="7"/>
      <c r="F32" s="85"/>
      <c r="G32" s="7"/>
      <c r="H32" s="6"/>
      <c r="I32" s="7"/>
      <c r="J32" s="6"/>
      <c r="K32" s="7"/>
      <c r="L32" s="7"/>
      <c r="M32" s="7"/>
      <c r="N32" s="6"/>
    </row>
    <row r="33" spans="1:14" ht="12.75">
      <c r="A33" s="7"/>
      <c r="B33" s="3"/>
      <c r="C33" s="7"/>
      <c r="D33" s="7"/>
      <c r="E33" s="7"/>
      <c r="F33" s="85"/>
      <c r="G33" s="7"/>
      <c r="H33" s="6"/>
      <c r="I33" s="7"/>
      <c r="J33" s="6"/>
      <c r="K33" s="7"/>
      <c r="L33" s="7"/>
      <c r="M33" s="7"/>
      <c r="N33" s="6"/>
    </row>
    <row r="34" spans="1:14" ht="12.75">
      <c r="A34" s="7"/>
      <c r="B34" s="3"/>
      <c r="C34" s="7"/>
      <c r="D34" s="7"/>
      <c r="E34" s="7"/>
      <c r="F34" s="85"/>
      <c r="G34" s="7"/>
      <c r="H34" s="6"/>
      <c r="I34" s="7"/>
      <c r="J34" s="6"/>
      <c r="K34" s="7"/>
      <c r="L34" s="7"/>
      <c r="M34" s="7"/>
      <c r="N34" s="6"/>
    </row>
    <row r="35" spans="1:14" ht="12.75">
      <c r="A35" s="7"/>
      <c r="B35" s="3"/>
      <c r="C35" s="7"/>
      <c r="D35" s="7"/>
      <c r="E35" s="7"/>
      <c r="F35" s="85"/>
      <c r="G35" s="7"/>
      <c r="H35" s="6"/>
      <c r="I35" s="7"/>
      <c r="J35" s="6"/>
      <c r="K35" s="7"/>
      <c r="L35" s="7"/>
      <c r="M35" s="7"/>
      <c r="N35" s="6"/>
    </row>
    <row r="36" spans="1:14" ht="12.75">
      <c r="A36" s="7"/>
      <c r="B36" s="3"/>
      <c r="C36" s="7"/>
      <c r="D36" s="7"/>
      <c r="E36" s="7"/>
      <c r="F36" s="85"/>
      <c r="G36" s="7"/>
      <c r="H36" s="6"/>
      <c r="I36" s="7"/>
      <c r="J36" s="6"/>
      <c r="K36" s="7"/>
      <c r="L36" s="7"/>
      <c r="M36" s="7"/>
      <c r="N36" s="6"/>
    </row>
    <row r="37" spans="1:14" ht="12.75">
      <c r="A37" s="7"/>
      <c r="B37" s="3"/>
      <c r="C37" s="7"/>
      <c r="D37" s="7"/>
      <c r="E37" s="7"/>
      <c r="F37" s="85"/>
      <c r="G37" s="7"/>
      <c r="H37" s="6"/>
      <c r="I37" s="7"/>
      <c r="J37" s="6"/>
      <c r="K37" s="7"/>
      <c r="L37" s="7"/>
      <c r="M37" s="7"/>
      <c r="N37" s="6"/>
    </row>
    <row r="38" spans="1:14" ht="54" customHeight="1">
      <c r="A38" s="7"/>
      <c r="B38" s="3"/>
      <c r="C38" s="7"/>
      <c r="D38" s="7"/>
      <c r="E38" s="7"/>
      <c r="F38" s="85"/>
      <c r="G38" s="7"/>
      <c r="H38" s="6"/>
      <c r="I38" s="7"/>
      <c r="J38" s="6"/>
      <c r="K38" s="7"/>
      <c r="L38" s="7"/>
      <c r="M38" s="7"/>
      <c r="N38" s="6"/>
    </row>
    <row r="39" spans="1:14" ht="29.25" customHeight="1">
      <c r="A39" s="106"/>
      <c r="B39" s="131" t="s">
        <v>96</v>
      </c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</row>
    <row r="40" spans="1:14" ht="15.75">
      <c r="A40" s="106"/>
      <c r="B40" s="129" t="s">
        <v>183</v>
      </c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</row>
    <row r="41" spans="1:14" ht="15.75">
      <c r="A41" s="106"/>
      <c r="B41" s="130" t="s">
        <v>98</v>
      </c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</row>
    <row r="42" spans="1:14" ht="15.75">
      <c r="A42" s="106"/>
      <c r="B42" s="130" t="s">
        <v>226</v>
      </c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</row>
    <row r="43" spans="1:14" ht="15.75">
      <c r="A43" s="106"/>
      <c r="B43" s="130" t="s">
        <v>99</v>
      </c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</row>
    <row r="44" spans="1:14" ht="12.75">
      <c r="A44" s="7"/>
      <c r="B44" s="7"/>
      <c r="C44" s="7"/>
      <c r="D44" s="7"/>
      <c r="E44" s="7"/>
      <c r="F44" s="85"/>
      <c r="G44" s="7"/>
      <c r="H44" s="6"/>
      <c r="I44" s="7"/>
      <c r="J44" s="6"/>
      <c r="K44" s="7"/>
      <c r="L44" s="6"/>
      <c r="M44" s="7"/>
      <c r="N44" s="6"/>
    </row>
    <row r="45" spans="1:14" ht="12.75">
      <c r="A45" s="123" t="s">
        <v>0</v>
      </c>
      <c r="B45" s="123" t="s">
        <v>2</v>
      </c>
      <c r="C45" s="123" t="s">
        <v>92</v>
      </c>
      <c r="D45" s="123" t="s">
        <v>90</v>
      </c>
      <c r="E45" s="123" t="s">
        <v>93</v>
      </c>
      <c r="F45" s="118" t="s">
        <v>103</v>
      </c>
      <c r="G45" s="112" t="s">
        <v>5</v>
      </c>
      <c r="H45" s="114"/>
      <c r="I45" s="112" t="s">
        <v>6</v>
      </c>
      <c r="J45" s="114"/>
      <c r="K45" s="112" t="s">
        <v>7</v>
      </c>
      <c r="L45" s="114"/>
      <c r="M45" s="112" t="s">
        <v>5</v>
      </c>
      <c r="N45" s="114"/>
    </row>
    <row r="46" spans="1:14" ht="12.75">
      <c r="A46" s="124"/>
      <c r="B46" s="124"/>
      <c r="C46" s="124"/>
      <c r="D46" s="124"/>
      <c r="E46" s="124"/>
      <c r="F46" s="119"/>
      <c r="G46" s="115" t="s">
        <v>217</v>
      </c>
      <c r="H46" s="117"/>
      <c r="I46" s="115"/>
      <c r="J46" s="117"/>
      <c r="K46" s="115"/>
      <c r="L46" s="117"/>
      <c r="M46" s="115" t="s">
        <v>229</v>
      </c>
      <c r="N46" s="117"/>
    </row>
    <row r="47" spans="1:14" ht="25.5">
      <c r="A47" s="125"/>
      <c r="B47" s="125"/>
      <c r="C47" s="125"/>
      <c r="D47" s="125"/>
      <c r="E47" s="125"/>
      <c r="F47" s="120"/>
      <c r="G47" s="11" t="s">
        <v>8</v>
      </c>
      <c r="H47" s="13" t="s">
        <v>10</v>
      </c>
      <c r="I47" s="11" t="s">
        <v>8</v>
      </c>
      <c r="J47" s="13" t="s">
        <v>10</v>
      </c>
      <c r="K47" s="11" t="s">
        <v>8</v>
      </c>
      <c r="L47" s="13" t="s">
        <v>10</v>
      </c>
      <c r="M47" s="11" t="s">
        <v>11</v>
      </c>
      <c r="N47" s="13" t="s">
        <v>10</v>
      </c>
    </row>
    <row r="48" spans="1:14" ht="15" customHeight="1">
      <c r="A48" s="11">
        <v>1</v>
      </c>
      <c r="B48" s="11" t="s">
        <v>150</v>
      </c>
      <c r="C48" s="11" t="s">
        <v>33</v>
      </c>
      <c r="D48" s="65" t="s">
        <v>151</v>
      </c>
      <c r="E48" s="11"/>
      <c r="F48" s="88">
        <v>85.91</v>
      </c>
      <c r="G48" s="65">
        <v>21</v>
      </c>
      <c r="H48" s="67">
        <f aca="true" t="shared" si="0" ref="H48:H69">G48*F48</f>
        <v>1804.11</v>
      </c>
      <c r="I48" s="65"/>
      <c r="J48" s="67">
        <f aca="true" t="shared" si="1" ref="J48:J53">I48*F48</f>
        <v>0</v>
      </c>
      <c r="K48" s="65">
        <v>7</v>
      </c>
      <c r="L48" s="68">
        <f>K48*F48</f>
        <v>601.37</v>
      </c>
      <c r="M48" s="65">
        <f aca="true" t="shared" si="2" ref="M48:M69">G48+I48-K48</f>
        <v>14</v>
      </c>
      <c r="N48" s="68">
        <f aca="true" t="shared" si="3" ref="N48:N69">M48*F48</f>
        <v>1202.74</v>
      </c>
    </row>
    <row r="49" spans="1:14" ht="12.75">
      <c r="A49" s="11">
        <v>2</v>
      </c>
      <c r="B49" s="11" t="s">
        <v>154</v>
      </c>
      <c r="C49" s="11" t="s">
        <v>31</v>
      </c>
      <c r="D49" s="65" t="s">
        <v>159</v>
      </c>
      <c r="E49" s="11"/>
      <c r="F49" s="88">
        <v>0.8336</v>
      </c>
      <c r="G49" s="65">
        <v>0</v>
      </c>
      <c r="H49" s="67">
        <f t="shared" si="0"/>
        <v>0</v>
      </c>
      <c r="I49" s="65"/>
      <c r="J49" s="67">
        <f t="shared" si="1"/>
        <v>0</v>
      </c>
      <c r="K49" s="65"/>
      <c r="L49" s="68">
        <f aca="true" t="shared" si="4" ref="L49:L69">K49*F49</f>
        <v>0</v>
      </c>
      <c r="M49" s="65">
        <f t="shared" si="2"/>
        <v>0</v>
      </c>
      <c r="N49" s="68">
        <f t="shared" si="3"/>
        <v>0</v>
      </c>
    </row>
    <row r="50" spans="1:14" ht="12.75">
      <c r="A50" s="11">
        <v>3</v>
      </c>
      <c r="B50" s="11" t="s">
        <v>154</v>
      </c>
      <c r="C50" s="11" t="s">
        <v>31</v>
      </c>
      <c r="D50" s="65" t="s">
        <v>222</v>
      </c>
      <c r="E50" s="11"/>
      <c r="F50" s="88">
        <v>0.7566</v>
      </c>
      <c r="G50" s="65">
        <v>2000</v>
      </c>
      <c r="H50" s="67">
        <f>G50*F50</f>
        <v>1513.2</v>
      </c>
      <c r="I50" s="65">
        <v>2000</v>
      </c>
      <c r="J50" s="67">
        <f t="shared" si="1"/>
        <v>1513.2</v>
      </c>
      <c r="K50" s="65">
        <v>1070</v>
      </c>
      <c r="L50" s="68">
        <f t="shared" si="4"/>
        <v>809.562</v>
      </c>
      <c r="M50" s="65">
        <f t="shared" si="2"/>
        <v>2930</v>
      </c>
      <c r="N50" s="68">
        <f t="shared" si="3"/>
        <v>2216.838</v>
      </c>
    </row>
    <row r="51" spans="1:14" ht="12.75">
      <c r="A51" s="11">
        <v>4</v>
      </c>
      <c r="B51" s="11" t="s">
        <v>154</v>
      </c>
      <c r="C51" s="11" t="s">
        <v>31</v>
      </c>
      <c r="D51" s="65" t="s">
        <v>201</v>
      </c>
      <c r="E51" s="11"/>
      <c r="F51" s="88">
        <v>0.7566</v>
      </c>
      <c r="G51" s="65">
        <v>170</v>
      </c>
      <c r="H51" s="67">
        <f t="shared" si="0"/>
        <v>128.622</v>
      </c>
      <c r="I51" s="65"/>
      <c r="J51" s="67">
        <f t="shared" si="1"/>
        <v>0</v>
      </c>
      <c r="K51" s="65">
        <v>170</v>
      </c>
      <c r="L51" s="68">
        <f t="shared" si="4"/>
        <v>128.622</v>
      </c>
      <c r="M51" s="65">
        <f t="shared" si="2"/>
        <v>0</v>
      </c>
      <c r="N51" s="68">
        <f t="shared" si="3"/>
        <v>0</v>
      </c>
    </row>
    <row r="52" spans="1:14" ht="12.75">
      <c r="A52" s="11">
        <v>5</v>
      </c>
      <c r="B52" s="11" t="s">
        <v>231</v>
      </c>
      <c r="C52" s="11" t="s">
        <v>27</v>
      </c>
      <c r="D52" s="65" t="s">
        <v>232</v>
      </c>
      <c r="E52" s="11"/>
      <c r="F52" s="88">
        <v>0.742</v>
      </c>
      <c r="G52" s="65">
        <v>0</v>
      </c>
      <c r="H52" s="67">
        <v>0</v>
      </c>
      <c r="I52" s="65">
        <v>20</v>
      </c>
      <c r="J52" s="67">
        <f t="shared" si="1"/>
        <v>14.84</v>
      </c>
      <c r="K52" s="65">
        <v>10</v>
      </c>
      <c r="L52" s="68">
        <f t="shared" si="4"/>
        <v>7.42</v>
      </c>
      <c r="M52" s="65">
        <f t="shared" si="2"/>
        <v>10</v>
      </c>
      <c r="N52" s="68">
        <f t="shared" si="3"/>
        <v>7.42</v>
      </c>
    </row>
    <row r="53" spans="1:14" ht="12.75">
      <c r="A53" s="11">
        <v>6</v>
      </c>
      <c r="B53" s="11" t="s">
        <v>157</v>
      </c>
      <c r="C53" s="11" t="s">
        <v>27</v>
      </c>
      <c r="D53" s="65" t="s">
        <v>158</v>
      </c>
      <c r="E53" s="11"/>
      <c r="F53" s="88">
        <v>1.2544117647</v>
      </c>
      <c r="G53" s="65">
        <v>0</v>
      </c>
      <c r="H53" s="67">
        <v>0</v>
      </c>
      <c r="I53" s="65">
        <v>340</v>
      </c>
      <c r="J53" s="67">
        <f t="shared" si="1"/>
        <v>426.49999999799996</v>
      </c>
      <c r="K53" s="65"/>
      <c r="L53" s="68">
        <f t="shared" si="4"/>
        <v>0</v>
      </c>
      <c r="M53" s="65">
        <f t="shared" si="2"/>
        <v>340</v>
      </c>
      <c r="N53" s="68">
        <f t="shared" si="3"/>
        <v>426.49999999799996</v>
      </c>
    </row>
    <row r="54" spans="1:14" ht="12.75">
      <c r="A54" s="11">
        <v>7</v>
      </c>
      <c r="B54" s="11" t="s">
        <v>157</v>
      </c>
      <c r="C54" s="11" t="s">
        <v>27</v>
      </c>
      <c r="D54" s="65" t="s">
        <v>158</v>
      </c>
      <c r="E54" s="11"/>
      <c r="F54" s="88">
        <v>1.2796</v>
      </c>
      <c r="G54" s="65">
        <v>215</v>
      </c>
      <c r="H54" s="67">
        <f t="shared" si="0"/>
        <v>275.11400000000003</v>
      </c>
      <c r="I54" s="65"/>
      <c r="J54" s="67">
        <f aca="true" t="shared" si="5" ref="J54:J69">I54*F54</f>
        <v>0</v>
      </c>
      <c r="K54" s="65">
        <v>215</v>
      </c>
      <c r="L54" s="68">
        <f t="shared" si="4"/>
        <v>275.11400000000003</v>
      </c>
      <c r="M54" s="65">
        <f t="shared" si="2"/>
        <v>0</v>
      </c>
      <c r="N54" s="68">
        <f t="shared" si="3"/>
        <v>0</v>
      </c>
    </row>
    <row r="55" spans="1:14" ht="12.75">
      <c r="A55" s="11">
        <v>8</v>
      </c>
      <c r="B55" s="11" t="s">
        <v>49</v>
      </c>
      <c r="C55" s="11" t="s">
        <v>27</v>
      </c>
      <c r="D55" s="65" t="s">
        <v>202</v>
      </c>
      <c r="E55" s="11"/>
      <c r="F55" s="88">
        <v>1.811</v>
      </c>
      <c r="G55" s="65">
        <v>630</v>
      </c>
      <c r="H55" s="67">
        <f t="shared" si="0"/>
        <v>1140.93</v>
      </c>
      <c r="I55" s="65"/>
      <c r="J55" s="67">
        <f t="shared" si="5"/>
        <v>0</v>
      </c>
      <c r="K55" s="65">
        <v>630</v>
      </c>
      <c r="L55" s="68">
        <f t="shared" si="4"/>
        <v>1140.93</v>
      </c>
      <c r="M55" s="65">
        <f>G55+I55-K55</f>
        <v>0</v>
      </c>
      <c r="N55" s="68">
        <f>M55*F55</f>
        <v>0</v>
      </c>
    </row>
    <row r="56" spans="1:14" ht="12.75">
      <c r="A56" s="11">
        <v>9</v>
      </c>
      <c r="B56" s="11" t="s">
        <v>49</v>
      </c>
      <c r="C56" s="11" t="s">
        <v>27</v>
      </c>
      <c r="D56" s="65" t="s">
        <v>233</v>
      </c>
      <c r="E56" s="11"/>
      <c r="F56" s="88">
        <v>1.811</v>
      </c>
      <c r="G56" s="65">
        <v>0</v>
      </c>
      <c r="H56" s="67">
        <v>0</v>
      </c>
      <c r="I56" s="65">
        <v>630</v>
      </c>
      <c r="J56" s="67">
        <f t="shared" si="5"/>
        <v>1140.93</v>
      </c>
      <c r="K56" s="65"/>
      <c r="L56" s="68">
        <f t="shared" si="4"/>
        <v>0</v>
      </c>
      <c r="M56" s="65">
        <f>G56+I56-K56</f>
        <v>630</v>
      </c>
      <c r="N56" s="68">
        <f>M56*F56</f>
        <v>1140.93</v>
      </c>
    </row>
    <row r="57" spans="1:14" ht="12.75" customHeight="1">
      <c r="A57" s="11">
        <v>10</v>
      </c>
      <c r="B57" s="11" t="s">
        <v>203</v>
      </c>
      <c r="C57" s="11" t="s">
        <v>162</v>
      </c>
      <c r="D57" s="65" t="s">
        <v>204</v>
      </c>
      <c r="E57" s="11"/>
      <c r="F57" s="88">
        <v>2.9088</v>
      </c>
      <c r="G57" s="65">
        <v>300</v>
      </c>
      <c r="H57" s="67">
        <f t="shared" si="0"/>
        <v>872.64</v>
      </c>
      <c r="I57" s="65"/>
      <c r="J57" s="67">
        <f t="shared" si="5"/>
        <v>0</v>
      </c>
      <c r="K57" s="65">
        <v>300</v>
      </c>
      <c r="L57" s="68">
        <f t="shared" si="4"/>
        <v>872.64</v>
      </c>
      <c r="M57" s="65">
        <f t="shared" si="2"/>
        <v>0</v>
      </c>
      <c r="N57" s="68">
        <f t="shared" si="3"/>
        <v>0</v>
      </c>
    </row>
    <row r="58" spans="1:14" ht="12.75" customHeight="1">
      <c r="A58" s="11">
        <v>11</v>
      </c>
      <c r="B58" s="11" t="s">
        <v>203</v>
      </c>
      <c r="C58" s="11" t="s">
        <v>162</v>
      </c>
      <c r="D58" s="65" t="s">
        <v>223</v>
      </c>
      <c r="E58" s="11"/>
      <c r="F58" s="88">
        <v>2.9849</v>
      </c>
      <c r="G58" s="65">
        <v>2700</v>
      </c>
      <c r="H58" s="67">
        <f t="shared" si="0"/>
        <v>8059.2300000000005</v>
      </c>
      <c r="I58" s="65">
        <v>3000</v>
      </c>
      <c r="J58" s="67">
        <f t="shared" si="5"/>
        <v>8954.7</v>
      </c>
      <c r="K58" s="65">
        <v>2700</v>
      </c>
      <c r="L58" s="68">
        <f t="shared" si="4"/>
        <v>8059.2300000000005</v>
      </c>
      <c r="M58" s="65">
        <f t="shared" si="2"/>
        <v>3000</v>
      </c>
      <c r="N58" s="68">
        <f t="shared" si="3"/>
        <v>8954.7</v>
      </c>
    </row>
    <row r="59" spans="1:14" ht="12.75">
      <c r="A59" s="11">
        <v>12</v>
      </c>
      <c r="B59" s="11" t="s">
        <v>153</v>
      </c>
      <c r="C59" s="11" t="s">
        <v>27</v>
      </c>
      <c r="D59" s="65" t="s">
        <v>170</v>
      </c>
      <c r="E59" s="11"/>
      <c r="F59" s="88">
        <v>0.3877</v>
      </c>
      <c r="G59" s="65">
        <v>1545</v>
      </c>
      <c r="H59" s="67">
        <f t="shared" si="0"/>
        <v>598.9965</v>
      </c>
      <c r="I59" s="65">
        <v>1000</v>
      </c>
      <c r="J59" s="67">
        <f t="shared" si="5"/>
        <v>387.7</v>
      </c>
      <c r="K59" s="65">
        <v>700</v>
      </c>
      <c r="L59" s="68">
        <f t="shared" si="4"/>
        <v>271.39</v>
      </c>
      <c r="M59" s="65">
        <f t="shared" si="2"/>
        <v>1845</v>
      </c>
      <c r="N59" s="68">
        <f t="shared" si="3"/>
        <v>715.3065</v>
      </c>
    </row>
    <row r="60" spans="1:14" ht="12.75">
      <c r="A60" s="11">
        <v>13</v>
      </c>
      <c r="B60" s="11" t="s">
        <v>161</v>
      </c>
      <c r="C60" s="11" t="s">
        <v>27</v>
      </c>
      <c r="D60" s="65" t="s">
        <v>212</v>
      </c>
      <c r="E60" s="11"/>
      <c r="F60" s="88">
        <v>0.5253</v>
      </c>
      <c r="G60" s="65">
        <v>1940</v>
      </c>
      <c r="H60" s="67">
        <f t="shared" si="0"/>
        <v>1019.082</v>
      </c>
      <c r="I60" s="65"/>
      <c r="J60" s="67">
        <f t="shared" si="5"/>
        <v>0</v>
      </c>
      <c r="K60" s="65">
        <v>1940</v>
      </c>
      <c r="L60" s="68">
        <f t="shared" si="4"/>
        <v>1019.082</v>
      </c>
      <c r="M60" s="65">
        <f t="shared" si="2"/>
        <v>0</v>
      </c>
      <c r="N60" s="68">
        <f t="shared" si="3"/>
        <v>0</v>
      </c>
    </row>
    <row r="61" spans="1:14" ht="12.75">
      <c r="A61" s="11">
        <v>14</v>
      </c>
      <c r="B61" s="11" t="s">
        <v>161</v>
      </c>
      <c r="C61" s="11" t="s">
        <v>27</v>
      </c>
      <c r="D61" s="65" t="s">
        <v>189</v>
      </c>
      <c r="E61" s="11"/>
      <c r="F61" s="88">
        <v>0.5777</v>
      </c>
      <c r="G61" s="65">
        <v>0</v>
      </c>
      <c r="H61" s="67">
        <f t="shared" si="0"/>
        <v>0</v>
      </c>
      <c r="I61" s="65"/>
      <c r="J61" s="67">
        <f t="shared" si="5"/>
        <v>0</v>
      </c>
      <c r="K61" s="65"/>
      <c r="L61" s="68">
        <f t="shared" si="4"/>
        <v>0</v>
      </c>
      <c r="M61" s="65">
        <f t="shared" si="2"/>
        <v>0</v>
      </c>
      <c r="N61" s="68">
        <f t="shared" si="3"/>
        <v>0</v>
      </c>
    </row>
    <row r="62" spans="1:14" ht="12.75">
      <c r="A62" s="11">
        <v>15</v>
      </c>
      <c r="B62" s="11" t="s">
        <v>161</v>
      </c>
      <c r="C62" s="11" t="s">
        <v>27</v>
      </c>
      <c r="D62" s="65" t="s">
        <v>224</v>
      </c>
      <c r="E62" s="11"/>
      <c r="F62" s="88">
        <v>0.5192</v>
      </c>
      <c r="G62" s="65">
        <v>2000</v>
      </c>
      <c r="H62" s="67">
        <f t="shared" si="0"/>
        <v>1038.4</v>
      </c>
      <c r="I62" s="65">
        <v>2000</v>
      </c>
      <c r="J62" s="67">
        <f t="shared" si="5"/>
        <v>1038.4</v>
      </c>
      <c r="K62" s="65">
        <v>270</v>
      </c>
      <c r="L62" s="68">
        <f t="shared" si="4"/>
        <v>140.184</v>
      </c>
      <c r="M62" s="65">
        <f t="shared" si="2"/>
        <v>3730</v>
      </c>
      <c r="N62" s="68">
        <f t="shared" si="3"/>
        <v>1936.616</v>
      </c>
    </row>
    <row r="63" spans="1:14" ht="12.75">
      <c r="A63" s="11">
        <v>16</v>
      </c>
      <c r="B63" s="11" t="s">
        <v>168</v>
      </c>
      <c r="C63" s="11" t="s">
        <v>27</v>
      </c>
      <c r="D63" s="65" t="s">
        <v>169</v>
      </c>
      <c r="E63" s="11"/>
      <c r="F63" s="88">
        <v>8.255</v>
      </c>
      <c r="G63" s="65">
        <v>60</v>
      </c>
      <c r="H63" s="67">
        <f t="shared" si="0"/>
        <v>495.30000000000007</v>
      </c>
      <c r="I63" s="65">
        <v>60</v>
      </c>
      <c r="J63" s="67">
        <f t="shared" si="5"/>
        <v>495.30000000000007</v>
      </c>
      <c r="K63" s="65">
        <v>60</v>
      </c>
      <c r="L63" s="68">
        <f t="shared" si="4"/>
        <v>495.30000000000007</v>
      </c>
      <c r="M63" s="65">
        <f t="shared" si="2"/>
        <v>60</v>
      </c>
      <c r="N63" s="68">
        <f t="shared" si="3"/>
        <v>495.30000000000007</v>
      </c>
    </row>
    <row r="64" spans="1:14" ht="12.75">
      <c r="A64" s="11">
        <v>17</v>
      </c>
      <c r="B64" s="11" t="s">
        <v>172</v>
      </c>
      <c r="C64" s="11" t="s">
        <v>27</v>
      </c>
      <c r="D64" s="65" t="s">
        <v>171</v>
      </c>
      <c r="E64" s="11"/>
      <c r="F64" s="88">
        <v>0.73303</v>
      </c>
      <c r="G64" s="65">
        <v>1440</v>
      </c>
      <c r="H64" s="67">
        <f t="shared" si="0"/>
        <v>1055.5632</v>
      </c>
      <c r="I64" s="65"/>
      <c r="J64" s="67">
        <f t="shared" si="5"/>
        <v>0</v>
      </c>
      <c r="K64" s="65">
        <v>540</v>
      </c>
      <c r="L64" s="68">
        <f t="shared" si="4"/>
        <v>395.83619999999996</v>
      </c>
      <c r="M64" s="65">
        <f t="shared" si="2"/>
        <v>900</v>
      </c>
      <c r="N64" s="68">
        <f t="shared" si="3"/>
        <v>659.727</v>
      </c>
    </row>
    <row r="65" spans="1:14" ht="12.75">
      <c r="A65" s="11">
        <v>18</v>
      </c>
      <c r="B65" s="11" t="s">
        <v>45</v>
      </c>
      <c r="C65" s="11" t="s">
        <v>31</v>
      </c>
      <c r="D65" s="65" t="s">
        <v>190</v>
      </c>
      <c r="E65" s="11"/>
      <c r="F65" s="104">
        <v>6.6174</v>
      </c>
      <c r="G65" s="65">
        <v>0</v>
      </c>
      <c r="H65" s="67">
        <f t="shared" si="0"/>
        <v>0</v>
      </c>
      <c r="I65" s="65"/>
      <c r="J65" s="67">
        <f t="shared" si="5"/>
        <v>0</v>
      </c>
      <c r="K65" s="65"/>
      <c r="L65" s="68">
        <f t="shared" si="4"/>
        <v>0</v>
      </c>
      <c r="M65" s="65">
        <f t="shared" si="2"/>
        <v>0</v>
      </c>
      <c r="N65" s="68">
        <f t="shared" si="3"/>
        <v>0</v>
      </c>
    </row>
    <row r="66" spans="1:14" ht="15" customHeight="1">
      <c r="A66" s="11">
        <v>19</v>
      </c>
      <c r="B66" s="11" t="s">
        <v>146</v>
      </c>
      <c r="C66" s="11" t="s">
        <v>27</v>
      </c>
      <c r="D66" s="65" t="s">
        <v>205</v>
      </c>
      <c r="E66" s="11"/>
      <c r="F66" s="104">
        <v>13.6754</v>
      </c>
      <c r="G66" s="65">
        <v>0</v>
      </c>
      <c r="H66" s="67">
        <f t="shared" si="0"/>
        <v>0</v>
      </c>
      <c r="I66" s="65"/>
      <c r="J66" s="67">
        <f t="shared" si="5"/>
        <v>0</v>
      </c>
      <c r="K66" s="65"/>
      <c r="L66" s="68">
        <f t="shared" si="4"/>
        <v>0</v>
      </c>
      <c r="M66" s="65">
        <f t="shared" si="2"/>
        <v>0</v>
      </c>
      <c r="N66" s="68">
        <f t="shared" si="3"/>
        <v>0</v>
      </c>
    </row>
    <row r="67" spans="1:14" ht="15" customHeight="1">
      <c r="A67" s="11">
        <v>20</v>
      </c>
      <c r="B67" s="11" t="s">
        <v>43</v>
      </c>
      <c r="C67" s="11" t="s">
        <v>33</v>
      </c>
      <c r="D67" s="65">
        <v>143353</v>
      </c>
      <c r="E67" s="11"/>
      <c r="F67" s="104">
        <v>10.14</v>
      </c>
      <c r="G67" s="65"/>
      <c r="H67" s="67"/>
      <c r="I67" s="65">
        <v>15</v>
      </c>
      <c r="J67" s="67">
        <f t="shared" si="5"/>
        <v>152.10000000000002</v>
      </c>
      <c r="K67" s="65"/>
      <c r="L67" s="68">
        <f t="shared" si="4"/>
        <v>0</v>
      </c>
      <c r="M67" s="65">
        <f t="shared" si="2"/>
        <v>15</v>
      </c>
      <c r="N67" s="68">
        <f t="shared" si="3"/>
        <v>152.10000000000002</v>
      </c>
    </row>
    <row r="68" spans="1:14" ht="15" customHeight="1">
      <c r="A68" s="11">
        <v>21</v>
      </c>
      <c r="B68" s="11" t="s">
        <v>51</v>
      </c>
      <c r="C68" s="11" t="s">
        <v>33</v>
      </c>
      <c r="D68" s="65">
        <v>149561</v>
      </c>
      <c r="E68" s="11"/>
      <c r="F68" s="104">
        <v>67.79</v>
      </c>
      <c r="G68" s="65"/>
      <c r="H68" s="67"/>
      <c r="I68" s="65">
        <v>15</v>
      </c>
      <c r="J68" s="67">
        <f t="shared" si="5"/>
        <v>1016.8500000000001</v>
      </c>
      <c r="K68" s="65"/>
      <c r="L68" s="68">
        <f t="shared" si="4"/>
        <v>0</v>
      </c>
      <c r="M68" s="65">
        <f t="shared" si="2"/>
        <v>15</v>
      </c>
      <c r="N68" s="68">
        <f t="shared" si="3"/>
        <v>1016.8500000000001</v>
      </c>
    </row>
    <row r="69" spans="1:14" ht="14.25" customHeight="1">
      <c r="A69" s="11">
        <v>22</v>
      </c>
      <c r="B69" s="11" t="s">
        <v>146</v>
      </c>
      <c r="C69" s="11" t="s">
        <v>27</v>
      </c>
      <c r="D69" s="65" t="s">
        <v>213</v>
      </c>
      <c r="E69" s="11"/>
      <c r="F69" s="104">
        <v>13.6754</v>
      </c>
      <c r="G69" s="65">
        <v>70</v>
      </c>
      <c r="H69" s="67">
        <f t="shared" si="0"/>
        <v>957.278</v>
      </c>
      <c r="I69" s="65"/>
      <c r="J69" s="67">
        <f t="shared" si="5"/>
        <v>0</v>
      </c>
      <c r="K69" s="65">
        <v>70</v>
      </c>
      <c r="L69" s="68">
        <f t="shared" si="4"/>
        <v>957.278</v>
      </c>
      <c r="M69" s="65">
        <f t="shared" si="2"/>
        <v>0</v>
      </c>
      <c r="N69" s="68">
        <f t="shared" si="3"/>
        <v>0</v>
      </c>
    </row>
    <row r="70" spans="1:14" ht="12.75">
      <c r="A70" s="11"/>
      <c r="B70" s="11"/>
      <c r="C70" s="14"/>
      <c r="D70" s="14"/>
      <c r="E70" s="14"/>
      <c r="F70" s="89"/>
      <c r="G70" s="69"/>
      <c r="H70" s="70">
        <f>SUM(H48:H69)</f>
        <v>18958.4657</v>
      </c>
      <c r="I70" s="69"/>
      <c r="J70" s="70">
        <f>SUM(J48:J69)</f>
        <v>15140.519999998001</v>
      </c>
      <c r="K70" s="69"/>
      <c r="L70" s="70">
        <f>SUM(L48:L69)</f>
        <v>15173.9582</v>
      </c>
      <c r="M70" s="65"/>
      <c r="N70" s="71">
        <f>SUM(N48:N69)</f>
        <v>18925.027499998</v>
      </c>
    </row>
    <row r="71" spans="1:14" ht="12.75">
      <c r="A71" s="5"/>
      <c r="B71" s="5"/>
      <c r="C71" s="53"/>
      <c r="D71" s="53"/>
      <c r="E71" s="53"/>
      <c r="F71" s="92"/>
      <c r="G71" s="79"/>
      <c r="H71" s="80"/>
      <c r="I71" s="79"/>
      <c r="J71" s="80"/>
      <c r="K71" s="79"/>
      <c r="L71" s="80"/>
      <c r="M71" s="81"/>
      <c r="N71" s="82"/>
    </row>
    <row r="72" spans="1:14" ht="15.75">
      <c r="A72" s="17"/>
      <c r="B72" s="1" t="s">
        <v>155</v>
      </c>
      <c r="C72" s="99"/>
      <c r="D72" s="99"/>
      <c r="E72" s="100"/>
      <c r="F72" s="101"/>
      <c r="G72" s="102"/>
      <c r="H72" s="18"/>
      <c r="I72" s="17"/>
      <c r="J72" s="6"/>
      <c r="K72" s="7"/>
      <c r="L72" s="6"/>
      <c r="M72" s="7"/>
      <c r="N72" s="6"/>
    </row>
    <row r="73" spans="1:14" ht="15.75">
      <c r="A73" s="17"/>
      <c r="B73" s="1"/>
      <c r="C73" s="99"/>
      <c r="D73" s="99"/>
      <c r="E73" s="100"/>
      <c r="F73" s="101"/>
      <c r="G73" s="102"/>
      <c r="H73" s="18"/>
      <c r="I73" s="17"/>
      <c r="J73" s="6"/>
      <c r="K73" s="7"/>
      <c r="L73" s="6"/>
      <c r="M73" s="7"/>
      <c r="N73" s="6"/>
    </row>
    <row r="74" spans="1:14" ht="15.75">
      <c r="A74" s="17"/>
      <c r="B74" s="1" t="s">
        <v>21</v>
      </c>
      <c r="C74" s="17"/>
      <c r="D74" s="17"/>
      <c r="E74" s="17"/>
      <c r="F74" s="90"/>
      <c r="G74" s="17"/>
      <c r="H74" s="18"/>
      <c r="I74" s="17"/>
      <c r="J74" s="6"/>
      <c r="K74" s="7"/>
      <c r="L74" s="6"/>
      <c r="M74" s="7"/>
      <c r="N74" s="6"/>
    </row>
    <row r="75" spans="1:14" ht="12.75">
      <c r="A75" s="7"/>
      <c r="B75" s="3" t="s">
        <v>22</v>
      </c>
      <c r="C75" s="7"/>
      <c r="D75" s="7"/>
      <c r="E75" s="7"/>
      <c r="F75" s="85"/>
      <c r="G75" s="7"/>
      <c r="H75" s="6"/>
      <c r="I75" s="7"/>
      <c r="J75" s="6"/>
      <c r="K75" s="7"/>
      <c r="L75" s="6"/>
      <c r="M75" s="7"/>
      <c r="N75" s="6"/>
    </row>
    <row r="76" spans="1:14" ht="12.75">
      <c r="A76" s="7"/>
      <c r="B76" s="3" t="s">
        <v>176</v>
      </c>
      <c r="C76" s="7"/>
      <c r="D76" s="7"/>
      <c r="E76" s="7"/>
      <c r="F76" s="85"/>
      <c r="G76" s="7"/>
      <c r="H76" s="6"/>
      <c r="I76" s="7"/>
      <c r="J76" s="6"/>
      <c r="K76" s="7"/>
      <c r="L76" s="7"/>
      <c r="M76" s="7"/>
      <c r="N76" s="6"/>
    </row>
    <row r="77" spans="1:14" ht="12.75">
      <c r="A77" s="7"/>
      <c r="B77" s="3"/>
      <c r="C77" s="7"/>
      <c r="D77" s="7"/>
      <c r="E77" s="7"/>
      <c r="F77" s="85"/>
      <c r="G77" s="7"/>
      <c r="H77" s="6"/>
      <c r="I77" s="7"/>
      <c r="J77" s="6"/>
      <c r="K77" s="7"/>
      <c r="L77" s="7"/>
      <c r="M77" s="7"/>
      <c r="N77" s="6"/>
    </row>
    <row r="78" spans="1:14" ht="12.75">
      <c r="A78" s="7"/>
      <c r="B78" s="3"/>
      <c r="C78" s="7"/>
      <c r="D78" s="7"/>
      <c r="E78" s="7"/>
      <c r="F78" s="85"/>
      <c r="G78" s="7"/>
      <c r="H78" s="6"/>
      <c r="I78" s="7"/>
      <c r="J78" s="6"/>
      <c r="K78" s="7"/>
      <c r="L78" s="7"/>
      <c r="M78" s="7"/>
      <c r="N78" s="6"/>
    </row>
    <row r="79" spans="1:14" ht="12.75">
      <c r="A79" s="7"/>
      <c r="B79" s="3"/>
      <c r="C79" s="7"/>
      <c r="D79" s="7"/>
      <c r="E79" s="7"/>
      <c r="F79" s="85"/>
      <c r="G79" s="7"/>
      <c r="H79" s="6"/>
      <c r="I79" s="7"/>
      <c r="J79" s="6"/>
      <c r="K79" s="7"/>
      <c r="L79" s="7"/>
      <c r="M79" s="7"/>
      <c r="N79" s="6"/>
    </row>
    <row r="80" spans="1:14" ht="12.75">
      <c r="A80" s="7"/>
      <c r="B80" s="3"/>
      <c r="C80" s="7"/>
      <c r="D80" s="7"/>
      <c r="E80" s="7"/>
      <c r="F80" s="85"/>
      <c r="G80" s="7"/>
      <c r="H80" s="6"/>
      <c r="I80" s="7"/>
      <c r="J80" s="6"/>
      <c r="K80" s="7"/>
      <c r="L80" s="7"/>
      <c r="M80" s="7"/>
      <c r="N80" s="6"/>
    </row>
    <row r="81" spans="1:14" ht="12.75">
      <c r="A81" s="7"/>
      <c r="B81" s="3"/>
      <c r="C81" s="7"/>
      <c r="D81" s="7"/>
      <c r="E81" s="7"/>
      <c r="F81" s="85"/>
      <c r="G81" s="7"/>
      <c r="H81" s="6"/>
      <c r="I81" s="7"/>
      <c r="J81" s="6"/>
      <c r="K81" s="7"/>
      <c r="L81" s="7"/>
      <c r="M81" s="7"/>
      <c r="N81" s="6"/>
    </row>
    <row r="82" spans="1:14" ht="18">
      <c r="A82" s="17"/>
      <c r="B82" s="131" t="s">
        <v>96</v>
      </c>
      <c r="C82" s="131"/>
      <c r="D82" s="131"/>
      <c r="E82" s="131"/>
      <c r="F82" s="131"/>
      <c r="G82" s="131"/>
      <c r="H82" s="131"/>
      <c r="I82" s="131"/>
      <c r="J82" s="131"/>
      <c r="K82" s="131"/>
      <c r="L82" s="131"/>
      <c r="M82" s="131"/>
      <c r="N82" s="131"/>
    </row>
    <row r="83" spans="1:14" ht="15.75">
      <c r="A83" s="17"/>
      <c r="B83" s="129" t="s">
        <v>183</v>
      </c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</row>
    <row r="84" spans="1:14" ht="15.75">
      <c r="A84" s="17"/>
      <c r="B84" s="130" t="s">
        <v>98</v>
      </c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</row>
    <row r="85" spans="1:14" ht="15.75">
      <c r="A85" s="73"/>
      <c r="B85" s="107"/>
      <c r="C85" s="130" t="s">
        <v>227</v>
      </c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</row>
    <row r="86" spans="1:14" ht="15.75">
      <c r="A86" s="17"/>
      <c r="B86" s="130" t="s">
        <v>101</v>
      </c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</row>
    <row r="87" spans="1:14" ht="12.75">
      <c r="A87" s="7"/>
      <c r="B87" s="7"/>
      <c r="C87" s="7"/>
      <c r="D87" s="7"/>
      <c r="E87" s="7"/>
      <c r="F87" s="85"/>
      <c r="G87" s="7"/>
      <c r="H87" s="6"/>
      <c r="I87" s="7"/>
      <c r="J87" s="6"/>
      <c r="K87" s="7"/>
      <c r="L87" s="6"/>
      <c r="M87" s="7"/>
      <c r="N87" s="6"/>
    </row>
    <row r="88" spans="1:14" ht="12.75">
      <c r="A88" s="123" t="s">
        <v>95</v>
      </c>
      <c r="B88" s="123" t="s">
        <v>2</v>
      </c>
      <c r="C88" s="123" t="s">
        <v>92</v>
      </c>
      <c r="D88" s="123" t="s">
        <v>90</v>
      </c>
      <c r="E88" s="123" t="s">
        <v>93</v>
      </c>
      <c r="F88" s="118" t="s">
        <v>103</v>
      </c>
      <c r="G88" s="126" t="s">
        <v>5</v>
      </c>
      <c r="H88" s="126"/>
      <c r="I88" s="108" t="s">
        <v>6</v>
      </c>
      <c r="J88" s="108"/>
      <c r="K88" s="108" t="s">
        <v>7</v>
      </c>
      <c r="L88" s="108"/>
      <c r="M88" s="112" t="s">
        <v>5</v>
      </c>
      <c r="N88" s="114"/>
    </row>
    <row r="89" spans="1:14" ht="12.75">
      <c r="A89" s="124"/>
      <c r="B89" s="124"/>
      <c r="C89" s="124"/>
      <c r="D89" s="124"/>
      <c r="E89" s="124"/>
      <c r="F89" s="119"/>
      <c r="G89" s="127" t="s">
        <v>217</v>
      </c>
      <c r="H89" s="127"/>
      <c r="I89" s="108"/>
      <c r="J89" s="108"/>
      <c r="K89" s="108"/>
      <c r="L89" s="108"/>
      <c r="M89" s="115" t="s">
        <v>229</v>
      </c>
      <c r="N89" s="117"/>
    </row>
    <row r="90" spans="1:14" ht="25.5">
      <c r="A90" s="125"/>
      <c r="B90" s="125"/>
      <c r="C90" s="125"/>
      <c r="D90" s="125"/>
      <c r="E90" s="125"/>
      <c r="F90" s="120"/>
      <c r="G90" s="59" t="s">
        <v>8</v>
      </c>
      <c r="H90" s="62" t="s">
        <v>10</v>
      </c>
      <c r="I90" s="59" t="s">
        <v>8</v>
      </c>
      <c r="J90" s="62" t="s">
        <v>10</v>
      </c>
      <c r="K90" s="59" t="s">
        <v>8</v>
      </c>
      <c r="L90" s="62" t="s">
        <v>10</v>
      </c>
      <c r="M90" s="59" t="s">
        <v>11</v>
      </c>
      <c r="N90" s="62" t="s">
        <v>10</v>
      </c>
    </row>
    <row r="91" spans="1:14" ht="12.75">
      <c r="A91" s="11">
        <v>1</v>
      </c>
      <c r="B91" s="11" t="s">
        <v>45</v>
      </c>
      <c r="C91" s="11" t="s">
        <v>31</v>
      </c>
      <c r="D91" s="65" t="s">
        <v>198</v>
      </c>
      <c r="E91" s="72"/>
      <c r="F91" s="95">
        <v>7.3722114</v>
      </c>
      <c r="G91" s="72">
        <v>0</v>
      </c>
      <c r="H91" s="67">
        <f aca="true" t="shared" si="6" ref="H91:H107">G91*F91</f>
        <v>0</v>
      </c>
      <c r="I91" s="72"/>
      <c r="J91" s="68"/>
      <c r="K91" s="65"/>
      <c r="L91" s="67"/>
      <c r="M91" s="65">
        <f>G91+I91-K91</f>
        <v>0</v>
      </c>
      <c r="N91" s="68">
        <f>H91+J91-L91</f>
        <v>0</v>
      </c>
    </row>
    <row r="92" spans="1:14" ht="12.75">
      <c r="A92" s="11">
        <v>2</v>
      </c>
      <c r="B92" s="11" t="s">
        <v>45</v>
      </c>
      <c r="C92" s="11" t="s">
        <v>31</v>
      </c>
      <c r="D92" s="65" t="s">
        <v>225</v>
      </c>
      <c r="E92" s="72"/>
      <c r="F92" s="95">
        <v>7.3722115</v>
      </c>
      <c r="G92" s="72">
        <v>420</v>
      </c>
      <c r="H92" s="67">
        <f t="shared" si="6"/>
        <v>3096.32883</v>
      </c>
      <c r="I92" s="72">
        <v>1000</v>
      </c>
      <c r="J92" s="68">
        <f>I92*F92</f>
        <v>7372.211499999999</v>
      </c>
      <c r="K92" s="65">
        <v>1420</v>
      </c>
      <c r="L92" s="67">
        <f>K92*F92</f>
        <v>10468.54033</v>
      </c>
      <c r="M92" s="65">
        <f aca="true" t="shared" si="7" ref="M92:M107">G92+I92-K92</f>
        <v>0</v>
      </c>
      <c r="N92" s="68">
        <f aca="true" t="shared" si="8" ref="N92:N107">H92+J92-L92</f>
        <v>0</v>
      </c>
    </row>
    <row r="93" spans="1:14" ht="12.75">
      <c r="A93" s="11">
        <v>3</v>
      </c>
      <c r="B93" s="11" t="s">
        <v>51</v>
      </c>
      <c r="C93" s="11" t="s">
        <v>33</v>
      </c>
      <c r="D93" s="65">
        <v>166522</v>
      </c>
      <c r="E93" s="72"/>
      <c r="F93" s="95">
        <v>120.74699</v>
      </c>
      <c r="G93" s="72">
        <v>31</v>
      </c>
      <c r="H93" s="67">
        <f t="shared" si="6"/>
        <v>3743.15669</v>
      </c>
      <c r="I93" s="72">
        <v>90</v>
      </c>
      <c r="J93" s="68">
        <f aca="true" t="shared" si="9" ref="J93:J107">I93*F93</f>
        <v>10867.2291</v>
      </c>
      <c r="K93" s="65">
        <v>31</v>
      </c>
      <c r="L93" s="67">
        <f aca="true" t="shared" si="10" ref="L93:L107">K93*F93</f>
        <v>3743.15669</v>
      </c>
      <c r="M93" s="65">
        <f t="shared" si="7"/>
        <v>90</v>
      </c>
      <c r="N93" s="68">
        <f t="shared" si="8"/>
        <v>10867.2291</v>
      </c>
    </row>
    <row r="94" spans="1:14" ht="12.75">
      <c r="A94" s="11">
        <v>4</v>
      </c>
      <c r="B94" s="11" t="s">
        <v>51</v>
      </c>
      <c r="C94" s="11" t="s">
        <v>33</v>
      </c>
      <c r="D94" s="65">
        <v>166424</v>
      </c>
      <c r="E94" s="72"/>
      <c r="F94" s="95">
        <v>120.74699</v>
      </c>
      <c r="G94" s="72">
        <v>59</v>
      </c>
      <c r="H94" s="67">
        <f t="shared" si="6"/>
        <v>7124.07241</v>
      </c>
      <c r="I94" s="72"/>
      <c r="J94" s="68">
        <f t="shared" si="9"/>
        <v>0</v>
      </c>
      <c r="K94" s="65">
        <v>59</v>
      </c>
      <c r="L94" s="67">
        <f t="shared" si="10"/>
        <v>7124.07241</v>
      </c>
      <c r="M94" s="65">
        <f t="shared" si="7"/>
        <v>0</v>
      </c>
      <c r="N94" s="68">
        <f t="shared" si="8"/>
        <v>0</v>
      </c>
    </row>
    <row r="95" spans="1:14" ht="13.5" customHeight="1">
      <c r="A95" s="11">
        <v>5</v>
      </c>
      <c r="B95" s="11" t="s">
        <v>146</v>
      </c>
      <c r="C95" s="11" t="s">
        <v>27</v>
      </c>
      <c r="D95" s="65" t="s">
        <v>156</v>
      </c>
      <c r="E95" s="72"/>
      <c r="F95" s="95">
        <v>15.9691367</v>
      </c>
      <c r="G95" s="72">
        <v>20</v>
      </c>
      <c r="H95" s="67">
        <f t="shared" si="6"/>
        <v>319.382734</v>
      </c>
      <c r="I95" s="72"/>
      <c r="J95" s="68">
        <f t="shared" si="9"/>
        <v>0</v>
      </c>
      <c r="K95" s="65"/>
      <c r="L95" s="67">
        <f t="shared" si="10"/>
        <v>0</v>
      </c>
      <c r="M95" s="65">
        <f t="shared" si="7"/>
        <v>20</v>
      </c>
      <c r="N95" s="68">
        <f t="shared" si="8"/>
        <v>319.382734</v>
      </c>
    </row>
    <row r="96" spans="1:14" ht="13.5" customHeight="1">
      <c r="A96" s="11">
        <v>6</v>
      </c>
      <c r="B96" s="11" t="s">
        <v>146</v>
      </c>
      <c r="C96" s="11" t="s">
        <v>27</v>
      </c>
      <c r="D96" s="65" t="s">
        <v>156</v>
      </c>
      <c r="E96" s="72"/>
      <c r="F96" s="95">
        <v>15.1501636</v>
      </c>
      <c r="G96" s="72">
        <v>30</v>
      </c>
      <c r="H96" s="67">
        <f t="shared" si="6"/>
        <v>454.504908</v>
      </c>
      <c r="I96" s="72"/>
      <c r="J96" s="68">
        <f t="shared" si="9"/>
        <v>0</v>
      </c>
      <c r="K96" s="65"/>
      <c r="L96" s="67">
        <f t="shared" si="10"/>
        <v>0</v>
      </c>
      <c r="M96" s="65">
        <f t="shared" si="7"/>
        <v>30</v>
      </c>
      <c r="N96" s="68">
        <f t="shared" si="8"/>
        <v>454.504908</v>
      </c>
    </row>
    <row r="97" spans="1:14" ht="12.75">
      <c r="A97" s="11">
        <v>7</v>
      </c>
      <c r="B97" s="11" t="s">
        <v>69</v>
      </c>
      <c r="C97" s="11" t="s">
        <v>27</v>
      </c>
      <c r="D97" s="65" t="s">
        <v>230</v>
      </c>
      <c r="E97" s="72"/>
      <c r="F97" s="95">
        <v>1.623166666</v>
      </c>
      <c r="G97" s="72">
        <v>0</v>
      </c>
      <c r="H97" s="67">
        <f t="shared" si="6"/>
        <v>0</v>
      </c>
      <c r="I97" s="72">
        <v>480</v>
      </c>
      <c r="J97" s="68">
        <f t="shared" si="9"/>
        <v>779.11999968</v>
      </c>
      <c r="K97" s="65"/>
      <c r="L97" s="67">
        <f t="shared" si="10"/>
        <v>0</v>
      </c>
      <c r="M97" s="65">
        <f t="shared" si="7"/>
        <v>480</v>
      </c>
      <c r="N97" s="68">
        <f t="shared" si="8"/>
        <v>779.11999968</v>
      </c>
    </row>
    <row r="98" spans="1:14" ht="12.75">
      <c r="A98" s="11">
        <v>8</v>
      </c>
      <c r="B98" s="11" t="s">
        <v>69</v>
      </c>
      <c r="C98" s="11" t="s">
        <v>27</v>
      </c>
      <c r="D98" s="65" t="s">
        <v>206</v>
      </c>
      <c r="E98" s="72"/>
      <c r="F98" s="95">
        <v>1.7001353</v>
      </c>
      <c r="G98" s="72">
        <v>0</v>
      </c>
      <c r="H98" s="67">
        <f t="shared" si="6"/>
        <v>0</v>
      </c>
      <c r="I98" s="72"/>
      <c r="J98" s="68">
        <f t="shared" si="9"/>
        <v>0</v>
      </c>
      <c r="K98" s="65"/>
      <c r="L98" s="67">
        <f t="shared" si="10"/>
        <v>0</v>
      </c>
      <c r="M98" s="65">
        <f t="shared" si="7"/>
        <v>0</v>
      </c>
      <c r="N98" s="68">
        <f t="shared" si="8"/>
        <v>0</v>
      </c>
    </row>
    <row r="99" spans="1:14" ht="12.75">
      <c r="A99" s="11">
        <v>9</v>
      </c>
      <c r="B99" s="11" t="s">
        <v>69</v>
      </c>
      <c r="C99" s="11" t="s">
        <v>27</v>
      </c>
      <c r="D99" s="65" t="s">
        <v>215</v>
      </c>
      <c r="E99" s="72"/>
      <c r="F99" s="95">
        <v>1.6211007</v>
      </c>
      <c r="G99" s="72">
        <v>330</v>
      </c>
      <c r="H99" s="67">
        <v>534.97</v>
      </c>
      <c r="I99" s="72"/>
      <c r="J99" s="68">
        <f t="shared" si="9"/>
        <v>0</v>
      </c>
      <c r="K99" s="65">
        <v>330</v>
      </c>
      <c r="L99" s="67">
        <v>534.97</v>
      </c>
      <c r="M99" s="65">
        <f t="shared" si="7"/>
        <v>0</v>
      </c>
      <c r="N99" s="68">
        <f t="shared" si="8"/>
        <v>0</v>
      </c>
    </row>
    <row r="100" spans="1:14" ht="14.25" customHeight="1">
      <c r="A100" s="11">
        <v>10</v>
      </c>
      <c r="B100" s="11" t="s">
        <v>43</v>
      </c>
      <c r="C100" s="11" t="s">
        <v>47</v>
      </c>
      <c r="D100" s="65" t="s">
        <v>174</v>
      </c>
      <c r="E100" s="72"/>
      <c r="F100" s="95">
        <v>65.131861</v>
      </c>
      <c r="G100" s="72">
        <v>0</v>
      </c>
      <c r="H100" s="67">
        <f t="shared" si="6"/>
        <v>0</v>
      </c>
      <c r="I100" s="72"/>
      <c r="J100" s="68">
        <f t="shared" si="9"/>
        <v>0</v>
      </c>
      <c r="K100" s="65"/>
      <c r="L100" s="67">
        <f t="shared" si="10"/>
        <v>0</v>
      </c>
      <c r="M100" s="65">
        <f t="shared" si="7"/>
        <v>0</v>
      </c>
      <c r="N100" s="68">
        <f t="shared" si="8"/>
        <v>0</v>
      </c>
    </row>
    <row r="101" spans="1:14" ht="13.5" customHeight="1">
      <c r="A101" s="11">
        <v>11</v>
      </c>
      <c r="B101" s="11" t="s">
        <v>43</v>
      </c>
      <c r="C101" s="11" t="s">
        <v>47</v>
      </c>
      <c r="D101" s="65" t="s">
        <v>207</v>
      </c>
      <c r="E101" s="72"/>
      <c r="F101" s="95">
        <v>62.258437</v>
      </c>
      <c r="G101" s="72">
        <v>39</v>
      </c>
      <c r="H101" s="67">
        <f t="shared" si="6"/>
        <v>2428.079043</v>
      </c>
      <c r="I101" s="72"/>
      <c r="J101" s="68">
        <f t="shared" si="9"/>
        <v>0</v>
      </c>
      <c r="K101" s="65">
        <v>10</v>
      </c>
      <c r="L101" s="67">
        <f t="shared" si="10"/>
        <v>622.58437</v>
      </c>
      <c r="M101" s="65">
        <f t="shared" si="7"/>
        <v>29</v>
      </c>
      <c r="N101" s="68">
        <f t="shared" si="8"/>
        <v>1805.4946730000001</v>
      </c>
    </row>
    <row r="102" spans="1:14" ht="12.75">
      <c r="A102" s="11">
        <v>12</v>
      </c>
      <c r="B102" s="11" t="s">
        <v>186</v>
      </c>
      <c r="C102" s="11" t="s">
        <v>48</v>
      </c>
      <c r="D102" s="65">
        <v>1960515</v>
      </c>
      <c r="E102" s="72"/>
      <c r="F102" s="95">
        <v>34.701368</v>
      </c>
      <c r="G102" s="72">
        <v>0</v>
      </c>
      <c r="H102" s="67">
        <f t="shared" si="6"/>
        <v>0</v>
      </c>
      <c r="I102" s="72"/>
      <c r="J102" s="68">
        <f t="shared" si="9"/>
        <v>0</v>
      </c>
      <c r="K102" s="65"/>
      <c r="L102" s="67">
        <f t="shared" si="10"/>
        <v>0</v>
      </c>
      <c r="M102" s="65">
        <f t="shared" si="7"/>
        <v>0</v>
      </c>
      <c r="N102" s="68">
        <f t="shared" si="8"/>
        <v>0</v>
      </c>
    </row>
    <row r="103" spans="1:14" ht="12.75">
      <c r="A103" s="11">
        <v>13</v>
      </c>
      <c r="B103" s="11" t="s">
        <v>186</v>
      </c>
      <c r="C103" s="11" t="s">
        <v>48</v>
      </c>
      <c r="D103" s="65">
        <v>3330915</v>
      </c>
      <c r="E103" s="72"/>
      <c r="F103" s="95">
        <v>35.193076</v>
      </c>
      <c r="G103" s="72">
        <v>0</v>
      </c>
      <c r="H103" s="67">
        <f t="shared" si="6"/>
        <v>0</v>
      </c>
      <c r="I103" s="72">
        <v>220</v>
      </c>
      <c r="J103" s="68">
        <f t="shared" si="9"/>
        <v>7742.47672</v>
      </c>
      <c r="K103" s="65"/>
      <c r="L103" s="67">
        <f t="shared" si="10"/>
        <v>0</v>
      </c>
      <c r="M103" s="65">
        <f t="shared" si="7"/>
        <v>220</v>
      </c>
      <c r="N103" s="68">
        <f t="shared" si="8"/>
        <v>7742.47672</v>
      </c>
    </row>
    <row r="104" spans="1:14" ht="12.75">
      <c r="A104" s="11">
        <v>14</v>
      </c>
      <c r="B104" s="11" t="s">
        <v>186</v>
      </c>
      <c r="C104" s="11" t="s">
        <v>48</v>
      </c>
      <c r="D104" s="65">
        <v>3110915</v>
      </c>
      <c r="E104" s="72"/>
      <c r="F104" s="95">
        <v>35.1930756</v>
      </c>
      <c r="G104" s="72">
        <v>120</v>
      </c>
      <c r="H104" s="67">
        <f t="shared" si="6"/>
        <v>4223.169072</v>
      </c>
      <c r="I104" s="72"/>
      <c r="J104" s="68">
        <f t="shared" si="9"/>
        <v>0</v>
      </c>
      <c r="K104" s="65">
        <v>120</v>
      </c>
      <c r="L104" s="67">
        <f t="shared" si="10"/>
        <v>4223.169072</v>
      </c>
      <c r="M104" s="65">
        <f t="shared" si="7"/>
        <v>0</v>
      </c>
      <c r="N104" s="68">
        <f t="shared" si="8"/>
        <v>0</v>
      </c>
    </row>
    <row r="105" spans="1:14" ht="12.75">
      <c r="A105" s="11">
        <v>15</v>
      </c>
      <c r="B105" s="11" t="s">
        <v>57</v>
      </c>
      <c r="C105" s="11" t="s">
        <v>27</v>
      </c>
      <c r="D105" s="65" t="s">
        <v>200</v>
      </c>
      <c r="E105" s="72"/>
      <c r="F105" s="95">
        <v>2.5403068</v>
      </c>
      <c r="G105" s="72">
        <v>0</v>
      </c>
      <c r="H105" s="67">
        <f t="shared" si="6"/>
        <v>0</v>
      </c>
      <c r="I105" s="72"/>
      <c r="J105" s="68">
        <f t="shared" si="9"/>
        <v>0</v>
      </c>
      <c r="K105" s="65"/>
      <c r="L105" s="67">
        <f t="shared" si="10"/>
        <v>0</v>
      </c>
      <c r="M105" s="65">
        <f t="shared" si="7"/>
        <v>0</v>
      </c>
      <c r="N105" s="68">
        <f t="shared" si="8"/>
        <v>0</v>
      </c>
    </row>
    <row r="106" spans="1:14" ht="12.75">
      <c r="A106" s="11">
        <v>16</v>
      </c>
      <c r="B106" s="11" t="s">
        <v>70</v>
      </c>
      <c r="C106" s="11" t="s">
        <v>27</v>
      </c>
      <c r="D106" s="65" t="s">
        <v>199</v>
      </c>
      <c r="E106" s="72"/>
      <c r="F106" s="95">
        <v>2.9920889</v>
      </c>
      <c r="G106" s="72">
        <v>0</v>
      </c>
      <c r="H106" s="67">
        <f t="shared" si="6"/>
        <v>0</v>
      </c>
      <c r="I106" s="72"/>
      <c r="J106" s="68">
        <f t="shared" si="9"/>
        <v>0</v>
      </c>
      <c r="K106" s="65"/>
      <c r="L106" s="67">
        <f t="shared" si="10"/>
        <v>0</v>
      </c>
      <c r="M106" s="65">
        <f t="shared" si="7"/>
        <v>0</v>
      </c>
      <c r="N106" s="68">
        <f t="shared" si="8"/>
        <v>0</v>
      </c>
    </row>
    <row r="107" spans="1:14" ht="12.75">
      <c r="A107" s="11">
        <v>17</v>
      </c>
      <c r="B107" s="11" t="s">
        <v>42</v>
      </c>
      <c r="C107" s="11" t="s">
        <v>27</v>
      </c>
      <c r="D107" s="65" t="s">
        <v>218</v>
      </c>
      <c r="E107" s="72"/>
      <c r="F107" s="95">
        <v>1.6135963</v>
      </c>
      <c r="G107" s="72">
        <v>290</v>
      </c>
      <c r="H107" s="67">
        <f t="shared" si="6"/>
        <v>467.942927</v>
      </c>
      <c r="I107" s="72">
        <v>390</v>
      </c>
      <c r="J107" s="68">
        <f t="shared" si="9"/>
        <v>629.302557</v>
      </c>
      <c r="K107" s="65">
        <v>290</v>
      </c>
      <c r="L107" s="67">
        <f t="shared" si="10"/>
        <v>467.942927</v>
      </c>
      <c r="M107" s="65">
        <f t="shared" si="7"/>
        <v>390</v>
      </c>
      <c r="N107" s="68">
        <f t="shared" si="8"/>
        <v>629.302557</v>
      </c>
    </row>
    <row r="108" spans="1:14" ht="12.75">
      <c r="A108" s="11"/>
      <c r="B108" s="14" t="s">
        <v>40</v>
      </c>
      <c r="C108" s="14"/>
      <c r="D108" s="69"/>
      <c r="E108" s="69"/>
      <c r="F108" s="96"/>
      <c r="G108" s="69"/>
      <c r="H108" s="70">
        <f>SUM(H91:H107)</f>
        <v>22391.606614</v>
      </c>
      <c r="I108" s="70"/>
      <c r="J108" s="70">
        <f>SUM(J91:J107)</f>
        <v>27390.33987668</v>
      </c>
      <c r="K108" s="70"/>
      <c r="L108" s="70">
        <f>SUM(L91:L107)</f>
        <v>27184.435799000003</v>
      </c>
      <c r="M108" s="70"/>
      <c r="N108" s="103">
        <f>SUM(N91:N107)</f>
        <v>22597.51069168</v>
      </c>
    </row>
    <row r="109" spans="1:14" ht="12.75">
      <c r="A109" s="5"/>
      <c r="B109" s="53"/>
      <c r="C109" s="53"/>
      <c r="D109" s="79"/>
      <c r="E109" s="79"/>
      <c r="F109" s="97"/>
      <c r="G109" s="79"/>
      <c r="H109" s="80"/>
      <c r="I109" s="80"/>
      <c r="J109" s="80"/>
      <c r="K109" s="80"/>
      <c r="L109" s="80"/>
      <c r="M109" s="80"/>
      <c r="N109" s="80"/>
    </row>
    <row r="110" spans="1:14" ht="12.75">
      <c r="A110" s="5"/>
      <c r="B110" s="53"/>
      <c r="C110" s="53"/>
      <c r="D110" s="53"/>
      <c r="E110" s="53"/>
      <c r="F110" s="92"/>
      <c r="G110" s="53"/>
      <c r="H110" s="55"/>
      <c r="I110" s="53"/>
      <c r="J110" s="55"/>
      <c r="K110" s="53"/>
      <c r="L110" s="55"/>
      <c r="M110" s="53"/>
      <c r="N110" s="57"/>
    </row>
    <row r="111" spans="1:14" ht="15.75">
      <c r="A111" s="17"/>
      <c r="B111" s="1" t="s">
        <v>155</v>
      </c>
      <c r="C111" s="99"/>
      <c r="D111" s="99"/>
      <c r="E111" s="100"/>
      <c r="F111" s="101"/>
      <c r="G111" s="102"/>
      <c r="H111" s="18"/>
      <c r="I111" s="17"/>
      <c r="J111" s="6"/>
      <c r="K111" s="7"/>
      <c r="L111" s="6"/>
      <c r="M111" s="7"/>
      <c r="N111" s="6"/>
    </row>
    <row r="112" spans="1:14" ht="15.75">
      <c r="A112" s="17"/>
      <c r="B112" s="1"/>
      <c r="C112" s="17"/>
      <c r="D112" s="17"/>
      <c r="E112" s="17"/>
      <c r="F112" s="90"/>
      <c r="G112" s="17"/>
      <c r="H112" s="18"/>
      <c r="I112" s="17"/>
      <c r="J112" s="6"/>
      <c r="K112" s="7"/>
      <c r="L112" s="6"/>
      <c r="M112" s="7"/>
      <c r="N112" s="6"/>
    </row>
    <row r="113" spans="1:14" ht="15.75">
      <c r="A113" s="17"/>
      <c r="B113" s="1" t="s">
        <v>21</v>
      </c>
      <c r="C113" s="17"/>
      <c r="D113" s="17"/>
      <c r="E113" s="17"/>
      <c r="F113" s="90"/>
      <c r="G113" s="17"/>
      <c r="H113" s="18"/>
      <c r="I113" s="17"/>
      <c r="J113" s="6"/>
      <c r="K113" s="7"/>
      <c r="L113" s="6"/>
      <c r="M113" s="7"/>
      <c r="N113" s="6"/>
    </row>
    <row r="114" spans="1:14" ht="12.75">
      <c r="A114" s="7"/>
      <c r="B114" s="2"/>
      <c r="C114" s="7"/>
      <c r="D114" s="7"/>
      <c r="E114" s="7"/>
      <c r="F114" s="85"/>
      <c r="G114" s="7"/>
      <c r="H114" s="6"/>
      <c r="I114" s="7"/>
      <c r="J114" s="6"/>
      <c r="K114" s="7"/>
      <c r="L114" s="6"/>
      <c r="M114" s="7"/>
      <c r="N114" s="6"/>
    </row>
    <row r="115" spans="1:14" ht="12.75">
      <c r="A115" s="7"/>
      <c r="B115" s="3" t="s">
        <v>22</v>
      </c>
      <c r="C115" s="7"/>
      <c r="D115" s="7"/>
      <c r="E115" s="7"/>
      <c r="F115" s="85"/>
      <c r="G115" s="7"/>
      <c r="H115" s="6"/>
      <c r="I115" s="7"/>
      <c r="J115" s="6"/>
      <c r="K115" s="7"/>
      <c r="L115" s="6"/>
      <c r="M115" s="7"/>
      <c r="N115" s="6"/>
    </row>
    <row r="116" spans="1:14" ht="12.75">
      <c r="A116" s="7"/>
      <c r="B116" s="3" t="s">
        <v>23</v>
      </c>
      <c r="C116" s="3"/>
      <c r="D116" s="3"/>
      <c r="E116" s="7"/>
      <c r="F116" s="85"/>
      <c r="G116" s="7"/>
      <c r="H116" s="6"/>
      <c r="I116" s="7"/>
      <c r="J116" s="6"/>
      <c r="K116" s="7"/>
      <c r="L116" s="7"/>
      <c r="M116" s="7"/>
      <c r="N116" s="6"/>
    </row>
    <row r="117" spans="1:14" ht="12.75">
      <c r="A117" s="7"/>
      <c r="B117" s="3" t="s">
        <v>24</v>
      </c>
      <c r="C117" s="7"/>
      <c r="D117" s="7"/>
      <c r="E117" s="7"/>
      <c r="F117" s="85"/>
      <c r="G117" s="7"/>
      <c r="H117" s="6"/>
      <c r="I117" s="7"/>
      <c r="J117" s="6"/>
      <c r="K117" s="7"/>
      <c r="L117" s="7"/>
      <c r="M117" s="7"/>
      <c r="N117" s="6"/>
    </row>
    <row r="118" spans="1:14" ht="12.75">
      <c r="A118" s="7"/>
      <c r="B118" s="3"/>
      <c r="C118" s="7"/>
      <c r="D118" s="7"/>
      <c r="E118" s="7"/>
      <c r="F118" s="85"/>
      <c r="G118" s="7"/>
      <c r="H118" s="6"/>
      <c r="I118" s="7"/>
      <c r="J118" s="6"/>
      <c r="K118" s="7"/>
      <c r="L118" s="7"/>
      <c r="M118" s="7"/>
      <c r="N118" s="6"/>
    </row>
    <row r="119" spans="1:14" ht="12.75">
      <c r="A119" s="7"/>
      <c r="B119" s="3"/>
      <c r="C119" s="7"/>
      <c r="D119" s="7"/>
      <c r="E119" s="7"/>
      <c r="F119" s="85"/>
      <c r="G119" s="7"/>
      <c r="H119" s="6"/>
      <c r="I119" s="7"/>
      <c r="J119" s="6"/>
      <c r="K119" s="7"/>
      <c r="L119" s="7"/>
      <c r="M119" s="7"/>
      <c r="N119" s="6"/>
    </row>
    <row r="120" spans="1:14" ht="12.75">
      <c r="A120" s="7"/>
      <c r="B120" s="3"/>
      <c r="C120" s="7"/>
      <c r="D120" s="7"/>
      <c r="E120" s="7"/>
      <c r="F120" s="85"/>
      <c r="G120" s="7"/>
      <c r="H120" s="6"/>
      <c r="I120" s="7"/>
      <c r="J120" s="6"/>
      <c r="K120" s="7"/>
      <c r="L120" s="7"/>
      <c r="M120" s="7"/>
      <c r="N120" s="6"/>
    </row>
    <row r="121" spans="1:14" ht="12.75">
      <c r="A121" s="7"/>
      <c r="B121" s="3"/>
      <c r="C121" s="7"/>
      <c r="D121" s="7"/>
      <c r="E121" s="7"/>
      <c r="F121" s="85"/>
      <c r="G121" s="7"/>
      <c r="H121" s="6"/>
      <c r="I121" s="7"/>
      <c r="J121" s="6"/>
      <c r="K121" s="7"/>
      <c r="L121" s="7"/>
      <c r="M121" s="7"/>
      <c r="N121" s="6"/>
    </row>
    <row r="122" spans="1:14" ht="12.75">
      <c r="A122" s="7"/>
      <c r="B122" s="3"/>
      <c r="C122" s="7"/>
      <c r="D122" s="7"/>
      <c r="E122" s="7"/>
      <c r="F122" s="85"/>
      <c r="G122" s="7"/>
      <c r="H122" s="6"/>
      <c r="I122" s="7"/>
      <c r="J122" s="6"/>
      <c r="K122" s="7"/>
      <c r="L122" s="7"/>
      <c r="M122" s="7"/>
      <c r="N122" s="6"/>
    </row>
    <row r="123" spans="1:14" ht="12.75">
      <c r="A123" s="7"/>
      <c r="B123" s="3"/>
      <c r="C123" s="7"/>
      <c r="D123" s="7"/>
      <c r="E123" s="7"/>
      <c r="F123" s="85"/>
      <c r="G123" s="7"/>
      <c r="H123" s="6"/>
      <c r="I123" s="7"/>
      <c r="J123" s="6"/>
      <c r="K123" s="7"/>
      <c r="L123" s="7"/>
      <c r="M123" s="7"/>
      <c r="N123" s="6"/>
    </row>
    <row r="124" spans="1:14" ht="12.75">
      <c r="A124" s="7"/>
      <c r="B124" s="3"/>
      <c r="C124" s="7"/>
      <c r="D124" s="7"/>
      <c r="E124" s="7"/>
      <c r="F124" s="85"/>
      <c r="G124" s="7"/>
      <c r="H124" s="6"/>
      <c r="I124" s="7"/>
      <c r="J124" s="6"/>
      <c r="K124" s="7"/>
      <c r="L124" s="7"/>
      <c r="M124" s="7"/>
      <c r="N124" s="6"/>
    </row>
    <row r="125" spans="1:14" ht="18.75">
      <c r="A125" s="128" t="s">
        <v>96</v>
      </c>
      <c r="B125" s="128"/>
      <c r="C125" s="128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</row>
    <row r="126" spans="1:14" ht="15.75">
      <c r="A126" s="129" t="s">
        <v>183</v>
      </c>
      <c r="B126" s="129"/>
      <c r="C126" s="129"/>
      <c r="D126" s="129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</row>
    <row r="127" spans="1:14" ht="15.75">
      <c r="A127" s="129" t="s">
        <v>98</v>
      </c>
      <c r="B127" s="129"/>
      <c r="C127" s="129"/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</row>
    <row r="128" spans="1:14" ht="15.75">
      <c r="A128" s="130" t="s">
        <v>228</v>
      </c>
      <c r="B128" s="130"/>
      <c r="C128" s="130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</row>
    <row r="129" spans="1:14" ht="15.75">
      <c r="A129" s="130" t="s">
        <v>102</v>
      </c>
      <c r="B129" s="130"/>
      <c r="C129" s="130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</row>
    <row r="130" spans="1:14" ht="12.75">
      <c r="A130" s="7"/>
      <c r="B130" s="3"/>
      <c r="C130" s="7" t="s">
        <v>25</v>
      </c>
      <c r="D130" s="7"/>
      <c r="E130" s="7"/>
      <c r="F130" s="85"/>
      <c r="G130" s="7"/>
      <c r="H130" s="6"/>
      <c r="I130" s="7"/>
      <c r="J130" s="6"/>
      <c r="K130" s="7"/>
      <c r="L130" s="7"/>
      <c r="M130" s="7"/>
      <c r="N130" s="6"/>
    </row>
    <row r="131" spans="1:14" ht="12.75">
      <c r="A131" s="123" t="s">
        <v>95</v>
      </c>
      <c r="B131" s="123" t="s">
        <v>2</v>
      </c>
      <c r="C131" s="123" t="s">
        <v>92</v>
      </c>
      <c r="D131" s="123" t="s">
        <v>90</v>
      </c>
      <c r="E131" s="123" t="s">
        <v>93</v>
      </c>
      <c r="F131" s="118" t="s">
        <v>103</v>
      </c>
      <c r="G131" s="126" t="s">
        <v>5</v>
      </c>
      <c r="H131" s="126"/>
      <c r="I131" s="108" t="s">
        <v>6</v>
      </c>
      <c r="J131" s="108"/>
      <c r="K131" s="108" t="s">
        <v>7</v>
      </c>
      <c r="L131" s="108"/>
      <c r="M131" s="126" t="s">
        <v>5</v>
      </c>
      <c r="N131" s="126"/>
    </row>
    <row r="132" spans="1:14" ht="12.75">
      <c r="A132" s="124"/>
      <c r="B132" s="124"/>
      <c r="C132" s="124"/>
      <c r="D132" s="124"/>
      <c r="E132" s="124"/>
      <c r="F132" s="119"/>
      <c r="G132" s="127" t="s">
        <v>217</v>
      </c>
      <c r="H132" s="127"/>
      <c r="I132" s="108"/>
      <c r="J132" s="108"/>
      <c r="K132" s="108"/>
      <c r="L132" s="108"/>
      <c r="M132" s="127" t="s">
        <v>229</v>
      </c>
      <c r="N132" s="127"/>
    </row>
    <row r="133" spans="1:14" ht="25.5">
      <c r="A133" s="125"/>
      <c r="B133" s="125"/>
      <c r="C133" s="125"/>
      <c r="D133" s="125"/>
      <c r="E133" s="125"/>
      <c r="F133" s="120"/>
      <c r="G133" s="11" t="s">
        <v>8</v>
      </c>
      <c r="H133" s="13" t="s">
        <v>10</v>
      </c>
      <c r="I133" s="11" t="s">
        <v>8</v>
      </c>
      <c r="J133" s="13" t="s">
        <v>10</v>
      </c>
      <c r="K133" s="11" t="s">
        <v>8</v>
      </c>
      <c r="L133" s="13" t="s">
        <v>10</v>
      </c>
      <c r="M133" s="11" t="s">
        <v>11</v>
      </c>
      <c r="N133" s="13" t="s">
        <v>10</v>
      </c>
    </row>
    <row r="134" spans="1:14" ht="12.75">
      <c r="A134" s="84">
        <v>1</v>
      </c>
      <c r="B134" s="84" t="s">
        <v>234</v>
      </c>
      <c r="C134" s="84" t="s">
        <v>27</v>
      </c>
      <c r="D134" s="84" t="s">
        <v>235</v>
      </c>
      <c r="E134" s="84"/>
      <c r="F134" s="87">
        <v>8.71992857142</v>
      </c>
      <c r="G134" s="11">
        <v>0</v>
      </c>
      <c r="H134" s="13">
        <f>G134*F134</f>
        <v>0</v>
      </c>
      <c r="I134" s="11">
        <v>140</v>
      </c>
      <c r="J134" s="13">
        <f>I134*F134</f>
        <v>1220.7899999988</v>
      </c>
      <c r="K134" s="11"/>
      <c r="L134" s="13"/>
      <c r="M134" s="11">
        <f>G134+I134-K134</f>
        <v>140</v>
      </c>
      <c r="N134" s="13">
        <f>M134*F134</f>
        <v>1220.7899999988</v>
      </c>
    </row>
    <row r="135" spans="1:14" ht="12.75">
      <c r="A135" s="84">
        <v>2</v>
      </c>
      <c r="B135" s="84" t="s">
        <v>197</v>
      </c>
      <c r="C135" s="84"/>
      <c r="D135" s="84">
        <v>166102</v>
      </c>
      <c r="E135" s="84"/>
      <c r="F135" s="87">
        <v>127.39898</v>
      </c>
      <c r="G135" s="11">
        <v>15</v>
      </c>
      <c r="H135" s="13">
        <f>G135*F135</f>
        <v>1910.9847</v>
      </c>
      <c r="I135" s="11"/>
      <c r="J135" s="13"/>
      <c r="K135" s="11">
        <v>15</v>
      </c>
      <c r="L135" s="13">
        <f>K135*F135</f>
        <v>1910.9847</v>
      </c>
      <c r="M135" s="11">
        <f>G135+I135-K135</f>
        <v>0</v>
      </c>
      <c r="N135" s="13">
        <f>M135*F135</f>
        <v>0</v>
      </c>
    </row>
    <row r="136" spans="1:14" ht="12.75">
      <c r="A136" s="84">
        <v>3</v>
      </c>
      <c r="B136" s="11" t="s">
        <v>45</v>
      </c>
      <c r="C136" s="11" t="s">
        <v>31</v>
      </c>
      <c r="D136" s="65" t="s">
        <v>214</v>
      </c>
      <c r="E136" s="84"/>
      <c r="F136" s="87">
        <v>7.3722116</v>
      </c>
      <c r="G136" s="11">
        <v>805</v>
      </c>
      <c r="H136" s="13">
        <f>G136*F136</f>
        <v>5934.630338</v>
      </c>
      <c r="I136" s="11">
        <v>1030</v>
      </c>
      <c r="J136" s="13">
        <f>I136*F136</f>
        <v>7593.377948</v>
      </c>
      <c r="K136" s="11">
        <v>1835</v>
      </c>
      <c r="L136" s="13">
        <f>K136*F136</f>
        <v>13528.008286</v>
      </c>
      <c r="M136" s="11">
        <f>G136+I136-K136</f>
        <v>0</v>
      </c>
      <c r="N136" s="13">
        <f>M136*F136</f>
        <v>0</v>
      </c>
    </row>
    <row r="137" spans="1:14" ht="12.75">
      <c r="A137" s="11"/>
      <c r="B137" s="60" t="s">
        <v>40</v>
      </c>
      <c r="C137" s="61"/>
      <c r="D137" s="61"/>
      <c r="E137" s="14"/>
      <c r="F137" s="89"/>
      <c r="G137" s="14"/>
      <c r="H137" s="63">
        <f>SUM(H134:H136)</f>
        <v>7845.615038</v>
      </c>
      <c r="I137" s="64"/>
      <c r="J137" s="15">
        <f>J134+J135+J136</f>
        <v>8814.1679479988</v>
      </c>
      <c r="K137" s="63"/>
      <c r="L137" s="63">
        <f>L135+L136</f>
        <v>15438.992986000001</v>
      </c>
      <c r="M137" s="63"/>
      <c r="N137" s="63">
        <f>SUM(N134:N136)</f>
        <v>1220.7899999988</v>
      </c>
    </row>
    <row r="138" spans="1:14" ht="12.75">
      <c r="A138" s="7"/>
      <c r="B138" s="3"/>
      <c r="C138" s="7"/>
      <c r="D138" s="7"/>
      <c r="E138" s="7"/>
      <c r="F138" s="85"/>
      <c r="G138" s="7"/>
      <c r="H138" s="6"/>
      <c r="I138" s="7"/>
      <c r="J138" s="6"/>
      <c r="K138" s="7"/>
      <c r="L138" s="7"/>
      <c r="M138" s="7"/>
      <c r="N138" s="6"/>
    </row>
    <row r="139" spans="1:14" ht="12.75">
      <c r="A139" s="7"/>
      <c r="B139" s="3"/>
      <c r="C139" s="7"/>
      <c r="D139" s="7"/>
      <c r="E139" s="7"/>
      <c r="F139" s="85"/>
      <c r="G139" s="7"/>
      <c r="H139" s="6"/>
      <c r="I139" s="7"/>
      <c r="J139" s="6"/>
      <c r="K139" s="7"/>
      <c r="L139" s="6"/>
      <c r="M139" s="7"/>
      <c r="N139" s="6"/>
    </row>
    <row r="140" spans="1:14" ht="12.75">
      <c r="A140" s="7"/>
      <c r="B140" s="3"/>
      <c r="C140" s="7"/>
      <c r="D140" s="7"/>
      <c r="E140" s="7"/>
      <c r="F140" s="85"/>
      <c r="G140" s="7"/>
      <c r="H140" s="6"/>
      <c r="I140" s="7"/>
      <c r="J140" s="6"/>
      <c r="K140" s="7"/>
      <c r="L140" s="7"/>
      <c r="M140" s="6"/>
      <c r="N140" s="6"/>
    </row>
    <row r="141" spans="1:14" ht="15.75">
      <c r="A141" s="17"/>
      <c r="B141" s="1" t="s">
        <v>155</v>
      </c>
      <c r="C141" s="17"/>
      <c r="D141" s="17"/>
      <c r="E141" s="7"/>
      <c r="F141" s="85"/>
      <c r="G141" s="7"/>
      <c r="H141" s="6"/>
      <c r="I141" s="7"/>
      <c r="J141" s="6"/>
      <c r="K141" s="7"/>
      <c r="L141" s="7"/>
      <c r="M141" s="7"/>
      <c r="N141" s="6"/>
    </row>
    <row r="142" spans="1:14" ht="15.75">
      <c r="A142" s="17"/>
      <c r="B142" s="1"/>
      <c r="C142" s="17"/>
      <c r="D142" s="17"/>
      <c r="E142" s="7"/>
      <c r="F142" s="85"/>
      <c r="G142" s="7"/>
      <c r="H142" s="6"/>
      <c r="I142" s="7"/>
      <c r="J142" s="6"/>
      <c r="K142" s="7"/>
      <c r="L142" s="7"/>
      <c r="M142" s="7"/>
      <c r="N142" s="6"/>
    </row>
    <row r="143" spans="1:14" ht="15.75">
      <c r="A143" s="17"/>
      <c r="B143" s="1" t="s">
        <v>21</v>
      </c>
      <c r="C143" s="17"/>
      <c r="D143" s="17"/>
      <c r="E143" s="7"/>
      <c r="F143" s="85"/>
      <c r="G143" s="7"/>
      <c r="H143" s="6"/>
      <c r="I143" s="7"/>
      <c r="J143" s="6"/>
      <c r="K143" s="7"/>
      <c r="L143" s="7"/>
      <c r="M143" s="7"/>
      <c r="N143" s="6"/>
    </row>
    <row r="144" spans="1:14" ht="15.75">
      <c r="A144" s="17"/>
      <c r="B144" s="1"/>
      <c r="C144" s="17"/>
      <c r="D144" s="17"/>
      <c r="E144" s="7"/>
      <c r="F144" s="85"/>
      <c r="G144" s="7"/>
      <c r="H144" s="6"/>
      <c r="I144" s="7"/>
      <c r="J144" s="6"/>
      <c r="K144" s="7"/>
      <c r="L144" s="7"/>
      <c r="M144" s="7"/>
      <c r="N144" s="6"/>
    </row>
    <row r="145" spans="1:14" ht="15">
      <c r="A145" s="17"/>
      <c r="B145" s="3" t="s">
        <v>22</v>
      </c>
      <c r="C145" s="17"/>
      <c r="D145" s="17"/>
      <c r="E145" s="7"/>
      <c r="F145" s="85"/>
      <c r="G145" s="7"/>
      <c r="H145" s="6"/>
      <c r="I145" s="7"/>
      <c r="J145" s="6"/>
      <c r="K145" s="7"/>
      <c r="L145" s="7"/>
      <c r="M145" s="7"/>
      <c r="N145" s="6"/>
    </row>
    <row r="146" spans="1:4" ht="15">
      <c r="A146" s="17"/>
      <c r="B146" s="105" t="s">
        <v>23</v>
      </c>
      <c r="C146" s="17"/>
      <c r="D146" s="17"/>
    </row>
    <row r="147" ht="12.75">
      <c r="B147" s="3" t="s">
        <v>24</v>
      </c>
    </row>
  </sheetData>
  <sheetProtection/>
  <mergeCells count="68">
    <mergeCell ref="A1:N1"/>
    <mergeCell ref="A2:N2"/>
    <mergeCell ref="A3:N3"/>
    <mergeCell ref="B4:N4"/>
    <mergeCell ref="B5:N5"/>
    <mergeCell ref="A7:A9"/>
    <mergeCell ref="B7:B9"/>
    <mergeCell ref="C7:C9"/>
    <mergeCell ref="D7:D9"/>
    <mergeCell ref="E7:E9"/>
    <mergeCell ref="F7:F9"/>
    <mergeCell ref="G7:H7"/>
    <mergeCell ref="I7:J8"/>
    <mergeCell ref="K7:L8"/>
    <mergeCell ref="M7:N7"/>
    <mergeCell ref="G8:H8"/>
    <mergeCell ref="M8:N8"/>
    <mergeCell ref="B39:N39"/>
    <mergeCell ref="B40:N40"/>
    <mergeCell ref="B41:N41"/>
    <mergeCell ref="B42:N42"/>
    <mergeCell ref="B43:N43"/>
    <mergeCell ref="A45:A47"/>
    <mergeCell ref="B45:B47"/>
    <mergeCell ref="C45:C47"/>
    <mergeCell ref="D45:D47"/>
    <mergeCell ref="E45:E47"/>
    <mergeCell ref="F45:F47"/>
    <mergeCell ref="G45:H45"/>
    <mergeCell ref="I45:J46"/>
    <mergeCell ref="K45:L46"/>
    <mergeCell ref="M45:N45"/>
    <mergeCell ref="G46:H46"/>
    <mergeCell ref="M46:N46"/>
    <mergeCell ref="B82:N82"/>
    <mergeCell ref="B83:N83"/>
    <mergeCell ref="B84:N84"/>
    <mergeCell ref="C85:N85"/>
    <mergeCell ref="B86:N86"/>
    <mergeCell ref="A88:A90"/>
    <mergeCell ref="B88:B90"/>
    <mergeCell ref="C88:C90"/>
    <mergeCell ref="D88:D90"/>
    <mergeCell ref="E88:E90"/>
    <mergeCell ref="F88:F90"/>
    <mergeCell ref="G88:H88"/>
    <mergeCell ref="I88:J89"/>
    <mergeCell ref="K88:L89"/>
    <mergeCell ref="M88:N88"/>
    <mergeCell ref="G89:H89"/>
    <mergeCell ref="M89:N89"/>
    <mergeCell ref="A125:N125"/>
    <mergeCell ref="A126:N126"/>
    <mergeCell ref="A127:N127"/>
    <mergeCell ref="A128:N128"/>
    <mergeCell ref="A129:N129"/>
    <mergeCell ref="A131:A133"/>
    <mergeCell ref="B131:B133"/>
    <mergeCell ref="C131:C133"/>
    <mergeCell ref="D131:D133"/>
    <mergeCell ref="E131:E133"/>
    <mergeCell ref="F131:F133"/>
    <mergeCell ref="G131:H131"/>
    <mergeCell ref="I131:J132"/>
    <mergeCell ref="K131:L132"/>
    <mergeCell ref="M131:N131"/>
    <mergeCell ref="G132:H132"/>
    <mergeCell ref="M132:N132"/>
  </mergeCells>
  <printOptions/>
  <pageMargins left="0.11811023622047245" right="0.11811023622047245" top="0.15748031496062992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!</dc:creator>
  <cp:keywords/>
  <dc:description/>
  <cp:lastModifiedBy>Таня</cp:lastModifiedBy>
  <cp:lastPrinted>2017-05-30T06:58:34Z</cp:lastPrinted>
  <dcterms:created xsi:type="dcterms:W3CDTF">2013-02-25T07:23:12Z</dcterms:created>
  <dcterms:modified xsi:type="dcterms:W3CDTF">2017-05-30T07:00:00Z</dcterms:modified>
  <cp:category/>
  <cp:version/>
  <cp:contentType/>
  <cp:contentStatus/>
</cp:coreProperties>
</file>